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6.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SUNDISK500GB\My Disk\YamamotomMatsuo20241007\★昭和DATA on LetsNote2024年10月07日\g  学会　　　業務・学会の関連の仕事　2.5GB\日本歯周病学会\s  専門医委員会2023-2024\20241109Excel作業\"/>
    </mc:Choice>
  </mc:AlternateContent>
  <xr:revisionPtr revIDLastSave="0" documentId="13_ncr:1_{41CE2C87-8306-4137-B5D9-9249D82BCDE8}" xr6:coauthVersionLast="47" xr6:coauthVersionMax="47" xr10:uidLastSave="{00000000-0000-0000-0000-000000000000}"/>
  <bookViews>
    <workbookView xWindow="9675" yWindow="1425" windowWidth="32775" windowHeight="24585" tabRatio="738" xr2:uid="{388AB51E-4357-4C5D-B63A-35EB86FE0B73}"/>
  </bookViews>
  <sheets>
    <sheet name="臨床実績概要" sheetId="8" r:id="rId1"/>
    <sheet name="患者1" sheetId="1" r:id="rId2"/>
    <sheet name="患者2" sheetId="10" r:id="rId3"/>
    <sheet name="患者3" sheetId="11" r:id="rId4"/>
    <sheet name="患者4" sheetId="12" r:id="rId5"/>
    <sheet name="患者5" sheetId="13" r:id="rId6"/>
    <sheet name="患者6" sheetId="14" r:id="rId7"/>
    <sheet name="患者7" sheetId="15" r:id="rId8"/>
    <sheet name="患者8" sheetId="16" r:id="rId9"/>
    <sheet name="患者9" sheetId="17" r:id="rId10"/>
    <sheet name="患者10" sheetId="7" r:id="rId11"/>
    <sheet name="Sheet23" sheetId="2" state="hidden" r:id="rId12"/>
  </sheets>
  <definedNames>
    <definedName name="_xlnm.Print_Area" localSheetId="10">患者10!$A$1:$M$73</definedName>
    <definedName name="_xlnm.Print_Area" localSheetId="0">臨床実績概要!$C$1:$J$35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8" l="1"/>
  <c r="H27" i="8"/>
  <c r="H26" i="8"/>
  <c r="H25" i="8"/>
  <c r="H24" i="8"/>
  <c r="H23" i="8"/>
  <c r="H22" i="8"/>
  <c r="H21" i="8"/>
  <c r="H20" i="8"/>
  <c r="H18" i="8"/>
  <c r="E27" i="8"/>
  <c r="E26" i="8"/>
  <c r="E25" i="8"/>
  <c r="E24" i="8"/>
  <c r="E23" i="8"/>
  <c r="E22" i="8"/>
  <c r="E21" i="8"/>
  <c r="E20" i="8"/>
  <c r="E19" i="8"/>
  <c r="E18" i="8"/>
  <c r="F27" i="8"/>
  <c r="F26" i="8"/>
  <c r="F25" i="8"/>
  <c r="F24" i="8"/>
  <c r="F23" i="8"/>
  <c r="F22" i="8"/>
  <c r="F21" i="8"/>
  <c r="F20" i="8"/>
  <c r="F19" i="8"/>
  <c r="F18" i="8"/>
  <c r="D27" i="8"/>
  <c r="D26" i="8"/>
  <c r="D25" i="8"/>
  <c r="D24" i="8"/>
  <c r="D23" i="8"/>
  <c r="D22" i="8"/>
  <c r="D21" i="8"/>
  <c r="D20" i="8"/>
  <c r="D19" i="8"/>
  <c r="D18" i="8"/>
  <c r="L72" i="17" l="1"/>
  <c r="F29" i="17" s="1"/>
  <c r="L64" i="17"/>
  <c r="L56" i="17"/>
  <c r="L48" i="17"/>
  <c r="F26" i="17" s="1"/>
  <c r="F46" i="17"/>
  <c r="F44" i="17"/>
  <c r="G43" i="17"/>
  <c r="F43" i="17" s="1"/>
  <c r="G42" i="17"/>
  <c r="F42" i="17" s="1"/>
  <c r="G41" i="17"/>
  <c r="F41" i="17" s="1"/>
  <c r="G40" i="17"/>
  <c r="F40" i="17" s="1"/>
  <c r="L40" i="17"/>
  <c r="F25" i="17" s="1"/>
  <c r="F37" i="17"/>
  <c r="F35" i="17"/>
  <c r="F33" i="17"/>
  <c r="F31" i="17"/>
  <c r="L30" i="17"/>
  <c r="F24" i="17" s="1"/>
  <c r="F28" i="17"/>
  <c r="F27" i="17"/>
  <c r="L22" i="17"/>
  <c r="F23" i="17" s="1"/>
  <c r="G19" i="17"/>
  <c r="F19" i="17"/>
  <c r="F17" i="17"/>
  <c r="F15" i="17"/>
  <c r="L15" i="17"/>
  <c r="F22" i="17" s="1"/>
  <c r="F13" i="17"/>
  <c r="G11" i="17"/>
  <c r="F11" i="17" s="1"/>
  <c r="F9" i="17"/>
  <c r="F7" i="17"/>
  <c r="L72" i="16"/>
  <c r="L64" i="16"/>
  <c r="F28" i="16" s="1"/>
  <c r="L56" i="16"/>
  <c r="L48" i="16"/>
  <c r="F46" i="16"/>
  <c r="F44" i="16"/>
  <c r="G43" i="16"/>
  <c r="F43" i="16" s="1"/>
  <c r="G42" i="16"/>
  <c r="F42" i="16" s="1"/>
  <c r="G41" i="16"/>
  <c r="F41" i="16" s="1"/>
  <c r="G40" i="16"/>
  <c r="F40" i="16" s="1"/>
  <c r="L40" i="16"/>
  <c r="F25" i="16" s="1"/>
  <c r="F37" i="16"/>
  <c r="F35" i="16"/>
  <c r="F33" i="16"/>
  <c r="F31" i="16"/>
  <c r="L30" i="16"/>
  <c r="F24" i="16" s="1"/>
  <c r="F29" i="16"/>
  <c r="F27" i="16"/>
  <c r="F26" i="16"/>
  <c r="L22" i="16"/>
  <c r="F23" i="16" s="1"/>
  <c r="G19" i="16"/>
  <c r="F19" i="16" s="1"/>
  <c r="F17" i="16"/>
  <c r="F15" i="16"/>
  <c r="L15" i="16"/>
  <c r="F22" i="16" s="1"/>
  <c r="F13" i="16"/>
  <c r="G11" i="16"/>
  <c r="F11" i="16" s="1"/>
  <c r="F9" i="16"/>
  <c r="F7" i="16"/>
  <c r="L72" i="15"/>
  <c r="F29" i="15" s="1"/>
  <c r="L64" i="15"/>
  <c r="L56" i="15"/>
  <c r="L48" i="15"/>
  <c r="F26" i="15" s="1"/>
  <c r="F46" i="15"/>
  <c r="F44" i="15"/>
  <c r="G43" i="15"/>
  <c r="F43" i="15" s="1"/>
  <c r="G42" i="15"/>
  <c r="F42" i="15" s="1"/>
  <c r="G41" i="15"/>
  <c r="F41" i="15" s="1"/>
  <c r="G40" i="15"/>
  <c r="F40" i="15" s="1"/>
  <c r="L40" i="15"/>
  <c r="F25" i="15" s="1"/>
  <c r="F37" i="15"/>
  <c r="F35" i="15"/>
  <c r="F33" i="15"/>
  <c r="F31" i="15"/>
  <c r="L30" i="15"/>
  <c r="F24" i="15" s="1"/>
  <c r="F28" i="15"/>
  <c r="F27" i="15"/>
  <c r="L22" i="15"/>
  <c r="F23" i="15" s="1"/>
  <c r="G19" i="15"/>
  <c r="F19" i="15" s="1"/>
  <c r="F17" i="15"/>
  <c r="F15" i="15"/>
  <c r="L15" i="15"/>
  <c r="F22" i="15" s="1"/>
  <c r="F13" i="15"/>
  <c r="G11" i="15"/>
  <c r="F11" i="15"/>
  <c r="F9" i="15"/>
  <c r="F7" i="15"/>
  <c r="L72" i="14"/>
  <c r="L64" i="14"/>
  <c r="F28" i="14" s="1"/>
  <c r="L56" i="14"/>
  <c r="F27" i="14" s="1"/>
  <c r="L48" i="14"/>
  <c r="F46" i="14"/>
  <c r="F44" i="14"/>
  <c r="G43" i="14"/>
  <c r="F43" i="14" s="1"/>
  <c r="G42" i="14"/>
  <c r="F42" i="14" s="1"/>
  <c r="G41" i="14"/>
  <c r="F41" i="14" s="1"/>
  <c r="G40" i="14"/>
  <c r="F40" i="14" s="1"/>
  <c r="L40" i="14"/>
  <c r="F37" i="14"/>
  <c r="F35" i="14"/>
  <c r="F33" i="14"/>
  <c r="F31" i="14"/>
  <c r="L30" i="14"/>
  <c r="F24" i="14" s="1"/>
  <c r="F29" i="14"/>
  <c r="F26" i="14"/>
  <c r="F25" i="14"/>
  <c r="L22" i="14"/>
  <c r="F23" i="14" s="1"/>
  <c r="G19" i="14"/>
  <c r="F19" i="14" s="1"/>
  <c r="F17" i="14"/>
  <c r="F15" i="14"/>
  <c r="L15" i="14"/>
  <c r="F22" i="14" s="1"/>
  <c r="F13" i="14"/>
  <c r="G11" i="14"/>
  <c r="F11" i="14" s="1"/>
  <c r="F9" i="14"/>
  <c r="F7" i="14"/>
  <c r="L72" i="13"/>
  <c r="F29" i="13" s="1"/>
  <c r="L64" i="13"/>
  <c r="F28" i="13" s="1"/>
  <c r="L56" i="13"/>
  <c r="F27" i="13" s="1"/>
  <c r="L48" i="13"/>
  <c r="F26" i="13" s="1"/>
  <c r="F46" i="13"/>
  <c r="F44" i="13"/>
  <c r="G43" i="13"/>
  <c r="F43" i="13"/>
  <c r="G42" i="13"/>
  <c r="F42" i="13" s="1"/>
  <c r="G41" i="13"/>
  <c r="F41" i="13" s="1"/>
  <c r="G40" i="13"/>
  <c r="F40" i="13" s="1"/>
  <c r="L40" i="13"/>
  <c r="F25" i="13" s="1"/>
  <c r="F37" i="13"/>
  <c r="F35" i="13"/>
  <c r="F33" i="13"/>
  <c r="F31" i="13"/>
  <c r="L30" i="13"/>
  <c r="F24" i="13" s="1"/>
  <c r="L22" i="13"/>
  <c r="F23" i="13" s="1"/>
  <c r="G19" i="13"/>
  <c r="F19" i="13" s="1"/>
  <c r="F17" i="13"/>
  <c r="F15" i="13"/>
  <c r="L15" i="13"/>
  <c r="F22" i="13" s="1"/>
  <c r="F13" i="13"/>
  <c r="G11" i="13"/>
  <c r="F11" i="13" s="1"/>
  <c r="F9" i="13"/>
  <c r="F7" i="13"/>
  <c r="L72" i="12"/>
  <c r="F29" i="12" s="1"/>
  <c r="L64" i="12"/>
  <c r="F28" i="12" s="1"/>
  <c r="L56" i="12"/>
  <c r="L48" i="12"/>
  <c r="F26" i="12" s="1"/>
  <c r="F46" i="12"/>
  <c r="F44" i="12"/>
  <c r="G43" i="12"/>
  <c r="F43" i="12" s="1"/>
  <c r="G42" i="12"/>
  <c r="F42" i="12"/>
  <c r="G41" i="12"/>
  <c r="F41" i="12"/>
  <c r="G40" i="12"/>
  <c r="F40" i="12" s="1"/>
  <c r="L40" i="12"/>
  <c r="F25" i="12" s="1"/>
  <c r="F37" i="12"/>
  <c r="F35" i="12"/>
  <c r="F33" i="12"/>
  <c r="F31" i="12"/>
  <c r="L30" i="12"/>
  <c r="F24" i="12" s="1"/>
  <c r="F27" i="12"/>
  <c r="L22" i="12"/>
  <c r="F23" i="12" s="1"/>
  <c r="G19" i="12"/>
  <c r="F19" i="12" s="1"/>
  <c r="F17" i="12"/>
  <c r="F15" i="12"/>
  <c r="L15" i="12"/>
  <c r="F22" i="12" s="1"/>
  <c r="F13" i="12"/>
  <c r="G11" i="12"/>
  <c r="F11" i="12" s="1"/>
  <c r="F9" i="12"/>
  <c r="F7" i="12"/>
  <c r="L72" i="11"/>
  <c r="L64" i="11"/>
  <c r="L56" i="11"/>
  <c r="F27" i="11" s="1"/>
  <c r="L48" i="11"/>
  <c r="F46" i="11"/>
  <c r="F44" i="11"/>
  <c r="G43" i="11"/>
  <c r="F43" i="11" s="1"/>
  <c r="G42" i="11"/>
  <c r="F42" i="11" s="1"/>
  <c r="G41" i="11"/>
  <c r="F41" i="11" s="1"/>
  <c r="G40" i="11"/>
  <c r="F40" i="11" s="1"/>
  <c r="L40" i="11"/>
  <c r="F25" i="11" s="1"/>
  <c r="F37" i="11"/>
  <c r="F35" i="11"/>
  <c r="F33" i="11"/>
  <c r="F31" i="11"/>
  <c r="L30" i="11"/>
  <c r="F24" i="11" s="1"/>
  <c r="F29" i="11"/>
  <c r="F28" i="11"/>
  <c r="F26" i="11"/>
  <c r="L22" i="11"/>
  <c r="F23" i="11" s="1"/>
  <c r="G19" i="11"/>
  <c r="F19" i="11" s="1"/>
  <c r="F17" i="11"/>
  <c r="F15" i="11"/>
  <c r="L15" i="11"/>
  <c r="F22" i="11" s="1"/>
  <c r="F13" i="11"/>
  <c r="G11" i="11"/>
  <c r="F11" i="11" s="1"/>
  <c r="F9" i="11"/>
  <c r="F7" i="11"/>
  <c r="L72" i="10"/>
  <c r="F29" i="10" s="1"/>
  <c r="L64" i="10"/>
  <c r="F28" i="10" s="1"/>
  <c r="L56" i="10"/>
  <c r="F27" i="10" s="1"/>
  <c r="L48" i="10"/>
  <c r="F26" i="10" s="1"/>
  <c r="F46" i="10"/>
  <c r="F44" i="10"/>
  <c r="G43" i="10"/>
  <c r="F43" i="10" s="1"/>
  <c r="G42" i="10"/>
  <c r="F42" i="10" s="1"/>
  <c r="G41" i="10"/>
  <c r="F41" i="10" s="1"/>
  <c r="G40" i="10"/>
  <c r="F40" i="10" s="1"/>
  <c r="L40" i="10"/>
  <c r="F25" i="10" s="1"/>
  <c r="F37" i="10"/>
  <c r="F35" i="10"/>
  <c r="F33" i="10"/>
  <c r="F31" i="10"/>
  <c r="L30" i="10"/>
  <c r="F24" i="10" s="1"/>
  <c r="L22" i="10"/>
  <c r="F23" i="10" s="1"/>
  <c r="G19" i="10"/>
  <c r="F19" i="10" s="1"/>
  <c r="F17" i="10"/>
  <c r="F15" i="10"/>
  <c r="L15" i="10"/>
  <c r="F22" i="10" s="1"/>
  <c r="F13" i="10"/>
  <c r="G11" i="10"/>
  <c r="F11" i="10" s="1"/>
  <c r="F9" i="10"/>
  <c r="F7" i="10"/>
  <c r="L72" i="7"/>
  <c r="F29" i="7" s="1"/>
  <c r="L64" i="7"/>
  <c r="F28" i="7" s="1"/>
  <c r="L56" i="7"/>
  <c r="F27" i="7" s="1"/>
  <c r="L48" i="7"/>
  <c r="F26" i="7" s="1"/>
  <c r="F46" i="7"/>
  <c r="F44" i="7"/>
  <c r="G43" i="7"/>
  <c r="F43" i="7" s="1"/>
  <c r="G42" i="7"/>
  <c r="F42" i="7" s="1"/>
  <c r="G41" i="7"/>
  <c r="F41" i="7" s="1"/>
  <c r="G40" i="7"/>
  <c r="F40" i="7" s="1"/>
  <c r="L40" i="7"/>
  <c r="F25" i="7" s="1"/>
  <c r="F37" i="7"/>
  <c r="F35" i="7"/>
  <c r="F33" i="7"/>
  <c r="F31" i="7"/>
  <c r="L30" i="7"/>
  <c r="F24" i="7" s="1"/>
  <c r="L23" i="7"/>
  <c r="F23" i="7" s="1"/>
  <c r="G19" i="7"/>
  <c r="F19" i="7" s="1"/>
  <c r="F17" i="7"/>
  <c r="F15" i="7"/>
  <c r="L15" i="7"/>
  <c r="F22" i="7" s="1"/>
  <c r="F13" i="7"/>
  <c r="G11" i="7"/>
  <c r="F11" i="7" s="1"/>
  <c r="F9" i="7"/>
  <c r="F7" i="7"/>
  <c r="F9" i="1"/>
  <c r="K3" i="12" l="1"/>
  <c r="K3" i="14"/>
  <c r="K3" i="17"/>
  <c r="K3" i="16"/>
  <c r="K3" i="15"/>
  <c r="K3" i="13"/>
  <c r="K3" i="11"/>
  <c r="K3" i="10"/>
  <c r="K3" i="7"/>
  <c r="F15" i="1"/>
  <c r="F7" i="1"/>
  <c r="A1" i="13" l="1"/>
  <c r="J22" i="8"/>
  <c r="A1" i="11"/>
  <c r="J20" i="8"/>
  <c r="A1" i="12"/>
  <c r="J21" i="8"/>
  <c r="A1" i="7"/>
  <c r="J27" i="8"/>
  <c r="A1" i="10"/>
  <c r="J19" i="8"/>
  <c r="A1" i="17"/>
  <c r="J26" i="8"/>
  <c r="A1" i="14"/>
  <c r="J23" i="8"/>
  <c r="A1" i="16"/>
  <c r="J25" i="8"/>
  <c r="A1" i="15"/>
  <c r="J24" i="8"/>
  <c r="L72" i="1"/>
  <c r="F29" i="1" s="1"/>
  <c r="L64" i="1"/>
  <c r="F28" i="1" s="1"/>
  <c r="L56" i="1"/>
  <c r="F27" i="1" s="1"/>
  <c r="L48" i="1"/>
  <c r="F26" i="1" s="1"/>
  <c r="L40" i="1"/>
  <c r="F25" i="1" s="1"/>
  <c r="L30" i="1"/>
  <c r="F24" i="1" s="1"/>
  <c r="L22" i="1"/>
  <c r="F23" i="1" s="1"/>
  <c r="L15" i="1"/>
  <c r="F22" i="1" s="1"/>
  <c r="F46" i="1"/>
  <c r="F44" i="1"/>
  <c r="G43" i="1"/>
  <c r="F43" i="1" s="1"/>
  <c r="G42" i="1"/>
  <c r="F42" i="1" s="1"/>
  <c r="G41" i="1"/>
  <c r="F41" i="1" s="1"/>
  <c r="G40" i="1"/>
  <c r="F40" i="1" s="1"/>
  <c r="F37" i="1"/>
  <c r="F35" i="1"/>
  <c r="F33" i="1"/>
  <c r="F31" i="1"/>
  <c r="G19" i="1"/>
  <c r="F19" i="1" s="1"/>
  <c r="F17" i="1"/>
  <c r="F13" i="1"/>
  <c r="G11" i="1" l="1"/>
  <c r="F11" i="1" s="1"/>
  <c r="K3" i="1" s="1"/>
  <c r="J18" i="8" l="1"/>
  <c r="A1" i="1" l="1"/>
  <c r="J14" i="8" s="1"/>
</calcChain>
</file>

<file path=xl/sharedStrings.xml><?xml version="1.0" encoding="utf-8"?>
<sst xmlns="http://schemas.openxmlformats.org/spreadsheetml/2006/main" count="1512" uniqueCount="136">
  <si>
    <t>診断</t>
    <rPh sb="0" eb="2">
      <t>シンダン</t>
    </rPh>
    <phoneticPr fontId="1"/>
  </si>
  <si>
    <t>細菌学的検査</t>
    <rPh sb="0" eb="3">
      <t>サイキンガク</t>
    </rPh>
    <rPh sb="3" eb="4">
      <t>テキ</t>
    </rPh>
    <rPh sb="4" eb="6">
      <t>ケンサ</t>
    </rPh>
    <phoneticPr fontId="1"/>
  </si>
  <si>
    <t>その他の検査</t>
    <rPh sb="2" eb="3">
      <t>ホカ</t>
    </rPh>
    <rPh sb="4" eb="6">
      <t>ケンサ</t>
    </rPh>
    <phoneticPr fontId="1"/>
  </si>
  <si>
    <t>医療連携</t>
    <rPh sb="0" eb="2">
      <t>イリョウ</t>
    </rPh>
    <rPh sb="2" eb="4">
      <t>レンケイ</t>
    </rPh>
    <phoneticPr fontId="1"/>
  </si>
  <si>
    <t>Scaling</t>
    <phoneticPr fontId="1"/>
  </si>
  <si>
    <t>プルダウンメニュー</t>
    <phoneticPr fontId="1"/>
  </si>
  <si>
    <t>SRP</t>
    <phoneticPr fontId="1"/>
  </si>
  <si>
    <t>本数・個数</t>
    <rPh sb="0" eb="2">
      <t>ホンスウ</t>
    </rPh>
    <rPh sb="3" eb="5">
      <t>コスウ</t>
    </rPh>
    <phoneticPr fontId="1"/>
  </si>
  <si>
    <t>歯周外科件数</t>
    <rPh sb="0" eb="2">
      <t>シシュウ</t>
    </rPh>
    <rPh sb="2" eb="4">
      <t>ゲカ</t>
    </rPh>
    <rPh sb="4" eb="6">
      <t>ケンスウ</t>
    </rPh>
    <phoneticPr fontId="1"/>
  </si>
  <si>
    <t>咬合調整</t>
    <rPh sb="0" eb="2">
      <t>コウゴウ</t>
    </rPh>
    <rPh sb="2" eb="4">
      <t>チョウセイ</t>
    </rPh>
    <phoneticPr fontId="1"/>
  </si>
  <si>
    <t>暫間固定</t>
    <rPh sb="0" eb="2">
      <t>ザンカン</t>
    </rPh>
    <rPh sb="2" eb="4">
      <t>コテイ</t>
    </rPh>
    <phoneticPr fontId="1"/>
  </si>
  <si>
    <t>Brxへの対応</t>
    <rPh sb="5" eb="7">
      <t>タイオウ</t>
    </rPh>
    <phoneticPr fontId="1"/>
  </si>
  <si>
    <t>口腔機能回復治療</t>
    <rPh sb="0" eb="4">
      <t>コウクウキノウ</t>
    </rPh>
    <rPh sb="4" eb="6">
      <t>カイフク</t>
    </rPh>
    <rPh sb="6" eb="8">
      <t>チリョウ</t>
    </rPh>
    <phoneticPr fontId="1"/>
  </si>
  <si>
    <t>単位</t>
    <rPh sb="0" eb="2">
      <t>タンイ</t>
    </rPh>
    <phoneticPr fontId="1"/>
  </si>
  <si>
    <t>ブリッジ</t>
    <phoneticPr fontId="1"/>
  </si>
  <si>
    <t>可撤性義歯</t>
    <rPh sb="0" eb="3">
      <t>カテツセイ</t>
    </rPh>
    <rPh sb="3" eb="5">
      <t>ギシ</t>
    </rPh>
    <phoneticPr fontId="1"/>
  </si>
  <si>
    <t>インプラント</t>
    <phoneticPr fontId="1"/>
  </si>
  <si>
    <t>永久固定</t>
    <rPh sb="0" eb="2">
      <t>エイキュウ</t>
    </rPh>
    <rPh sb="2" eb="4">
      <t>コテイ</t>
    </rPh>
    <phoneticPr fontId="1"/>
  </si>
  <si>
    <t>歯科矯正（全顎）</t>
    <rPh sb="0" eb="2">
      <t>シカ</t>
    </rPh>
    <rPh sb="2" eb="4">
      <t>キョウセイ</t>
    </rPh>
    <rPh sb="5" eb="7">
      <t>ゼンガク</t>
    </rPh>
    <phoneticPr fontId="1"/>
  </si>
  <si>
    <t>SPT/メンテナンス</t>
    <phoneticPr fontId="1"/>
  </si>
  <si>
    <t>ステージⅠグレードA</t>
    <phoneticPr fontId="1"/>
  </si>
  <si>
    <t>ステージⅠグレードB</t>
    <phoneticPr fontId="1"/>
  </si>
  <si>
    <t>ステージⅠグレードC</t>
    <phoneticPr fontId="1"/>
  </si>
  <si>
    <t>ステージⅡグレードA</t>
    <phoneticPr fontId="1"/>
  </si>
  <si>
    <t>ステージⅡグレードB</t>
    <phoneticPr fontId="1"/>
  </si>
  <si>
    <t>ステージⅡグレードC</t>
    <phoneticPr fontId="1"/>
  </si>
  <si>
    <t>ステージⅢグレードA</t>
    <phoneticPr fontId="1"/>
  </si>
  <si>
    <t>ステージⅢグレードB</t>
    <phoneticPr fontId="1"/>
  </si>
  <si>
    <t>ステージⅢグレードC</t>
    <phoneticPr fontId="1"/>
  </si>
  <si>
    <t>ステージⅣグレードA</t>
    <phoneticPr fontId="1"/>
  </si>
  <si>
    <t>ステージⅣグレードB</t>
    <phoneticPr fontId="1"/>
  </si>
  <si>
    <t>ステージⅣグレードC</t>
    <phoneticPr fontId="1"/>
  </si>
  <si>
    <t>歯周ー歯内病変</t>
    <rPh sb="0" eb="2">
      <t>シシュウ</t>
    </rPh>
    <rPh sb="3" eb="5">
      <t>シナイ</t>
    </rPh>
    <rPh sb="5" eb="7">
      <t>ビョウヘン</t>
    </rPh>
    <phoneticPr fontId="1"/>
  </si>
  <si>
    <t>あり</t>
    <phoneticPr fontId="1"/>
  </si>
  <si>
    <t>なし</t>
    <phoneticPr fontId="1"/>
  </si>
  <si>
    <t>1ブロック</t>
    <phoneticPr fontId="1"/>
  </si>
  <si>
    <t>2ブロック</t>
    <phoneticPr fontId="1"/>
  </si>
  <si>
    <t>3ブロック</t>
    <phoneticPr fontId="1"/>
  </si>
  <si>
    <t>4ブロック</t>
    <phoneticPr fontId="1"/>
  </si>
  <si>
    <t>5ブロック</t>
    <phoneticPr fontId="1"/>
  </si>
  <si>
    <t>6ブロック</t>
    <phoneticPr fontId="1"/>
  </si>
  <si>
    <t>歯周治療用装置</t>
    <rPh sb="0" eb="2">
      <t>シシュウ</t>
    </rPh>
    <rPh sb="2" eb="5">
      <t>チリョウヨウ</t>
    </rPh>
    <rPh sb="5" eb="7">
      <t>ソウチ</t>
    </rPh>
    <phoneticPr fontId="1"/>
  </si>
  <si>
    <t>歯周外科Ⅰ</t>
    <rPh sb="0" eb="2">
      <t>シシュウ</t>
    </rPh>
    <rPh sb="2" eb="4">
      <t>ゲカ</t>
    </rPh>
    <phoneticPr fontId="1"/>
  </si>
  <si>
    <t>切除療法</t>
    <rPh sb="0" eb="2">
      <t>セツジョ</t>
    </rPh>
    <rPh sb="2" eb="4">
      <t>リョウホウ</t>
    </rPh>
    <phoneticPr fontId="1"/>
  </si>
  <si>
    <t>歯周組織再生療法</t>
    <rPh sb="0" eb="4">
      <t>シシュウソシキ</t>
    </rPh>
    <rPh sb="4" eb="6">
      <t>サイセイ</t>
    </rPh>
    <rPh sb="6" eb="8">
      <t>リョウホウ</t>
    </rPh>
    <phoneticPr fontId="1"/>
  </si>
  <si>
    <t>歯周形成手術</t>
    <rPh sb="0" eb="2">
      <t>シシュウ</t>
    </rPh>
    <rPh sb="2" eb="4">
      <t>ケイセイ</t>
    </rPh>
    <rPh sb="4" eb="6">
      <t>シュジュツ</t>
    </rPh>
    <phoneticPr fontId="1"/>
  </si>
  <si>
    <t>歯周外科治療におけるレーザー応用</t>
    <rPh sb="0" eb="2">
      <t>シシュウ</t>
    </rPh>
    <rPh sb="2" eb="4">
      <t>ゲカ</t>
    </rPh>
    <rPh sb="4" eb="6">
      <t>チリョウ</t>
    </rPh>
    <rPh sb="14" eb="16">
      <t>オウヨウ</t>
    </rPh>
    <phoneticPr fontId="1"/>
  </si>
  <si>
    <t>分割・分割抜歯</t>
    <rPh sb="0" eb="2">
      <t>ブンカツ</t>
    </rPh>
    <rPh sb="3" eb="5">
      <t>ブンカツ</t>
    </rPh>
    <rPh sb="5" eb="7">
      <t>バッシ</t>
    </rPh>
    <phoneticPr fontId="1"/>
  </si>
  <si>
    <t>SPT/メンテの管理</t>
    <phoneticPr fontId="1"/>
  </si>
  <si>
    <t>していない</t>
    <phoneticPr fontId="1"/>
  </si>
  <si>
    <t>している　（～2年）</t>
    <rPh sb="8" eb="9">
      <t>ネン</t>
    </rPh>
    <phoneticPr fontId="1"/>
  </si>
  <si>
    <t>している　（2年～）</t>
    <rPh sb="7" eb="8">
      <t>ネン</t>
    </rPh>
    <phoneticPr fontId="1"/>
  </si>
  <si>
    <t>あり（2つ以上）</t>
    <rPh sb="5" eb="7">
      <t>イジョウ</t>
    </rPh>
    <phoneticPr fontId="1"/>
  </si>
  <si>
    <t>歯周外科1</t>
    <rPh sb="0" eb="2">
      <t>シシュウ</t>
    </rPh>
    <rPh sb="2" eb="4">
      <t>ゲカ</t>
    </rPh>
    <phoneticPr fontId="1"/>
  </si>
  <si>
    <t>歯周外科2</t>
    <rPh sb="0" eb="2">
      <t>シシュウ</t>
    </rPh>
    <rPh sb="2" eb="4">
      <t>ゲカ</t>
    </rPh>
    <phoneticPr fontId="1"/>
  </si>
  <si>
    <t>歯周外科3</t>
    <rPh sb="0" eb="2">
      <t>シシュウ</t>
    </rPh>
    <rPh sb="2" eb="4">
      <t>ゲカ</t>
    </rPh>
    <phoneticPr fontId="1"/>
  </si>
  <si>
    <t>歯周外科4</t>
    <rPh sb="0" eb="2">
      <t>シシュウ</t>
    </rPh>
    <rPh sb="2" eb="4">
      <t>ゲカ</t>
    </rPh>
    <phoneticPr fontId="1"/>
  </si>
  <si>
    <t>歯周外科5</t>
    <rPh sb="0" eb="2">
      <t>シシュウ</t>
    </rPh>
    <rPh sb="2" eb="4">
      <t>ゲカ</t>
    </rPh>
    <phoneticPr fontId="1"/>
  </si>
  <si>
    <t>歯周外科6</t>
    <rPh sb="0" eb="2">
      <t>シシュウ</t>
    </rPh>
    <rPh sb="2" eb="4">
      <t>ゲカ</t>
    </rPh>
    <phoneticPr fontId="1"/>
  </si>
  <si>
    <t>歯周外科7</t>
    <rPh sb="0" eb="2">
      <t>シシュウ</t>
    </rPh>
    <rPh sb="2" eb="4">
      <t>ゲカ</t>
    </rPh>
    <phoneticPr fontId="1"/>
  </si>
  <si>
    <t>歯周外科8</t>
    <rPh sb="0" eb="2">
      <t>シシュウ</t>
    </rPh>
    <rPh sb="2" eb="4">
      <t>ゲカ</t>
    </rPh>
    <phoneticPr fontId="1"/>
  </si>
  <si>
    <t>歯周外科1の総単位数</t>
    <rPh sb="0" eb="2">
      <t>シシュウ</t>
    </rPh>
    <rPh sb="2" eb="4">
      <t>ゲカ</t>
    </rPh>
    <rPh sb="6" eb="7">
      <t>ソウ</t>
    </rPh>
    <rPh sb="7" eb="10">
      <t>タンイスウ</t>
    </rPh>
    <phoneticPr fontId="1"/>
  </si>
  <si>
    <t>歯数</t>
    <rPh sb="0" eb="2">
      <t>シスウ</t>
    </rPh>
    <phoneticPr fontId="1"/>
  </si>
  <si>
    <t>本</t>
    <rPh sb="0" eb="1">
      <t>ホン</t>
    </rPh>
    <phoneticPr fontId="1"/>
  </si>
  <si>
    <t>件</t>
    <rPh sb="0" eb="1">
      <t>ケン</t>
    </rPh>
    <phoneticPr fontId="1"/>
  </si>
  <si>
    <t>個</t>
    <rPh sb="0" eb="1">
      <t>コ</t>
    </rPh>
    <phoneticPr fontId="1"/>
  </si>
  <si>
    <t>症例番号
カルテID</t>
    <rPh sb="0" eb="2">
      <t>ショウレイ</t>
    </rPh>
    <rPh sb="2" eb="4">
      <t>バンゴウ</t>
    </rPh>
    <phoneticPr fontId="1"/>
  </si>
  <si>
    <t>実施施設</t>
    <rPh sb="0" eb="2">
      <t>ジッシ</t>
    </rPh>
    <rPh sb="2" eb="4">
      <t>シセツ</t>
    </rPh>
    <phoneticPr fontId="1"/>
  </si>
  <si>
    <t>イニシャル（名前）</t>
    <rPh sb="6" eb="8">
      <t>ナマエ</t>
    </rPh>
    <phoneticPr fontId="1"/>
  </si>
  <si>
    <t>合計単位</t>
    <phoneticPr fontId="1"/>
  </si>
  <si>
    <t>下の枠内に記載して下さい</t>
    <rPh sb="0" eb="1">
      <t>シタ</t>
    </rPh>
    <rPh sb="2" eb="4">
      <t>ワクナイ</t>
    </rPh>
    <rPh sb="5" eb="7">
      <t>キサイ</t>
    </rPh>
    <rPh sb="9" eb="10">
      <t>クダ</t>
    </rPh>
    <phoneticPr fontId="1"/>
  </si>
  <si>
    <t>治療開始日
治療期間（　年　ヶ月）</t>
    <rPh sb="0" eb="2">
      <t>チリョウ</t>
    </rPh>
    <rPh sb="2" eb="5">
      <t>カイシビ</t>
    </rPh>
    <rPh sb="6" eb="8">
      <t>チリョウ</t>
    </rPh>
    <rPh sb="8" eb="10">
      <t>キカン</t>
    </rPh>
    <rPh sb="12" eb="13">
      <t>ネン</t>
    </rPh>
    <rPh sb="15" eb="16">
      <t>ゲツ</t>
    </rPh>
    <phoneticPr fontId="1"/>
  </si>
  <si>
    <t>歯周外科1　</t>
    <rPh sb="0" eb="2">
      <t>シシュウ</t>
    </rPh>
    <rPh sb="2" eb="4">
      <t>ゲカ</t>
    </rPh>
    <phoneticPr fontId="1"/>
  </si>
  <si>
    <t>歯周外科2　</t>
    <rPh sb="0" eb="2">
      <t>シシュウ</t>
    </rPh>
    <rPh sb="2" eb="4">
      <t>ゲカ</t>
    </rPh>
    <phoneticPr fontId="1"/>
  </si>
  <si>
    <t>歯周外科3　</t>
    <rPh sb="0" eb="2">
      <t>シシュウ</t>
    </rPh>
    <rPh sb="2" eb="4">
      <t>ゲカ</t>
    </rPh>
    <phoneticPr fontId="1"/>
  </si>
  <si>
    <t>歯周外科4　</t>
    <rPh sb="0" eb="2">
      <t>シシュウ</t>
    </rPh>
    <rPh sb="2" eb="4">
      <t>ゲカ</t>
    </rPh>
    <phoneticPr fontId="1"/>
  </si>
  <si>
    <t>歯周外科5　</t>
    <rPh sb="0" eb="2">
      <t>シシュウ</t>
    </rPh>
    <rPh sb="2" eb="4">
      <t>ゲカ</t>
    </rPh>
    <phoneticPr fontId="1"/>
  </si>
  <si>
    <t>歯周外科6　</t>
    <rPh sb="0" eb="2">
      <t>シシュウ</t>
    </rPh>
    <rPh sb="2" eb="4">
      <t>ゲカ</t>
    </rPh>
    <phoneticPr fontId="1"/>
  </si>
  <si>
    <t>歯周外科7　</t>
    <rPh sb="0" eb="2">
      <t>シシュウ</t>
    </rPh>
    <rPh sb="2" eb="4">
      <t>ゲカ</t>
    </rPh>
    <phoneticPr fontId="1"/>
  </si>
  <si>
    <t>歯周外科8　</t>
    <rPh sb="0" eb="2">
      <t>シシュウ</t>
    </rPh>
    <rPh sb="2" eb="4">
      <t>ゲカ</t>
    </rPh>
    <phoneticPr fontId="1"/>
  </si>
  <si>
    <t>歯周治療用装置</t>
    <rPh sb="0" eb="2">
      <t>シシュウ</t>
    </rPh>
    <rPh sb="2" eb="4">
      <t>チリョウ</t>
    </rPh>
    <rPh sb="4" eb="5">
      <t>ヨウ</t>
    </rPh>
    <rPh sb="5" eb="7">
      <t>ソウチ</t>
    </rPh>
    <phoneticPr fontId="1"/>
  </si>
  <si>
    <t>組織付着療法</t>
    <rPh sb="0" eb="2">
      <t>ソシキ</t>
    </rPh>
    <rPh sb="2" eb="4">
      <t>フチャク</t>
    </rPh>
    <rPh sb="4" eb="6">
      <t>リョウホウ</t>
    </rPh>
    <phoneticPr fontId="1"/>
  </si>
  <si>
    <t>選択して下さい</t>
    <rPh sb="0" eb="2">
      <t>センタク</t>
    </rPh>
    <rPh sb="4" eb="5">
      <t>クダ</t>
    </rPh>
    <phoneticPr fontId="1"/>
  </si>
  <si>
    <t>その他の検査（歯周治療を行う上で必須であったもの）
・
・
・
医療連携（歯周治療を行う上で必須であったもの）
・
・
・</t>
    <rPh sb="2" eb="3">
      <t>ホカ</t>
    </rPh>
    <rPh sb="4" eb="6">
      <t>ケンサ</t>
    </rPh>
    <rPh sb="7" eb="9">
      <t>シシュウ</t>
    </rPh>
    <rPh sb="9" eb="11">
      <t>チリョウ</t>
    </rPh>
    <rPh sb="12" eb="13">
      <t>オコナ</t>
    </rPh>
    <rPh sb="14" eb="15">
      <t>ウエ</t>
    </rPh>
    <rPh sb="16" eb="18">
      <t>ヒッス</t>
    </rPh>
    <rPh sb="32" eb="34">
      <t>イリョウ</t>
    </rPh>
    <rPh sb="34" eb="36">
      <t>レンケイ</t>
    </rPh>
    <rPh sb="37" eb="39">
      <t>シシュウ</t>
    </rPh>
    <rPh sb="39" eb="41">
      <t>チリョウ</t>
    </rPh>
    <rPh sb="42" eb="43">
      <t>オコナ</t>
    </rPh>
    <rPh sb="44" eb="45">
      <t>ウエ</t>
    </rPh>
    <rPh sb="46" eb="48">
      <t>ヒッス</t>
    </rPh>
    <phoneticPr fontId="1"/>
  </si>
  <si>
    <t>実施した総件数→</t>
    <rPh sb="0" eb="2">
      <t>ジッシ</t>
    </rPh>
    <rPh sb="4" eb="7">
      <t>ソウケンスウ</t>
    </rPh>
    <phoneticPr fontId="1"/>
  </si>
  <si>
    <t>クリックすると説明が表示されます</t>
    <phoneticPr fontId="1"/>
  </si>
  <si>
    <t>　↓</t>
    <phoneticPr fontId="1"/>
  </si>
  <si>
    <r>
      <t>↓ 　　　　　　　　</t>
    </r>
    <r>
      <rPr>
        <sz val="11"/>
        <color theme="1"/>
        <rFont val="Segoe UI Symbol"/>
        <family val="2"/>
      </rPr>
      <t>↘</t>
    </r>
    <phoneticPr fontId="1"/>
  </si>
  <si>
    <t>　治療法を併用した場合</t>
    <rPh sb="1" eb="4">
      <t>チリョウホウ</t>
    </rPh>
    <rPh sb="2" eb="4">
      <t>リョウホウ</t>
    </rPh>
    <rPh sb="5" eb="7">
      <t>ヘイヨウ</t>
    </rPh>
    <rPh sb="9" eb="11">
      <t>バアイ</t>
    </rPh>
    <phoneticPr fontId="1"/>
  </si>
  <si>
    <t>①</t>
    <phoneticPr fontId="1"/>
  </si>
  <si>
    <t>②</t>
    <phoneticPr fontId="1"/>
  </si>
  <si>
    <t>③</t>
    <phoneticPr fontId="1"/>
  </si>
  <si>
    <t>④</t>
    <phoneticPr fontId="1"/>
  </si>
  <si>
    <t>⑤</t>
    <phoneticPr fontId="1"/>
  </si>
  <si>
    <t>患者1</t>
    <rPh sb="0" eb="2">
      <t>カンジャ</t>
    </rPh>
    <phoneticPr fontId="1"/>
  </si>
  <si>
    <t>患者2</t>
    <rPh sb="0" eb="2">
      <t>カンジャ</t>
    </rPh>
    <phoneticPr fontId="1"/>
  </si>
  <si>
    <t>患者3</t>
    <rPh sb="0" eb="2">
      <t>カンジャ</t>
    </rPh>
    <phoneticPr fontId="1"/>
  </si>
  <si>
    <t>患者4</t>
    <rPh sb="0" eb="2">
      <t>カンジャ</t>
    </rPh>
    <phoneticPr fontId="1"/>
  </si>
  <si>
    <t>患者5</t>
    <rPh sb="0" eb="2">
      <t>カンジャ</t>
    </rPh>
    <phoneticPr fontId="1"/>
  </si>
  <si>
    <t>患者6</t>
    <rPh sb="0" eb="2">
      <t>カンジャ</t>
    </rPh>
    <phoneticPr fontId="1"/>
  </si>
  <si>
    <t>患者7</t>
    <rPh sb="0" eb="2">
      <t>カンジャ</t>
    </rPh>
    <phoneticPr fontId="1"/>
  </si>
  <si>
    <t>患者8</t>
    <rPh sb="0" eb="2">
      <t>カンジャ</t>
    </rPh>
    <phoneticPr fontId="1"/>
  </si>
  <si>
    <t>患者9</t>
    <rPh sb="0" eb="2">
      <t>カンジャ</t>
    </rPh>
    <phoneticPr fontId="1"/>
  </si>
  <si>
    <t>患者10</t>
    <rPh sb="0" eb="2">
      <t>カンジャ</t>
    </rPh>
    <phoneticPr fontId="1"/>
  </si>
  <si>
    <t>申請者氏名</t>
    <rPh sb="0" eb="3">
      <t>シンセイシャ</t>
    </rPh>
    <rPh sb="3" eb="5">
      <t>シメイ</t>
    </rPh>
    <phoneticPr fontId="1"/>
  </si>
  <si>
    <t>総単位数</t>
    <rPh sb="0" eb="1">
      <t>ソウ</t>
    </rPh>
    <rPh sb="1" eb="4">
      <t>タンイスウ</t>
    </rPh>
    <phoneticPr fontId="1"/>
  </si>
  <si>
    <t>ふりがな</t>
    <phoneticPr fontId="1"/>
  </si>
  <si>
    <t>他科との連携</t>
    <rPh sb="0" eb="2">
      <t>タカ</t>
    </rPh>
    <rPh sb="4" eb="6">
      <t>レンケイ</t>
    </rPh>
    <phoneticPr fontId="1"/>
  </si>
  <si>
    <t>日本歯科専門医機構・歯周病専門医　臨床実績（更新用）</t>
    <rPh sb="0" eb="16">
      <t>センモンイ</t>
    </rPh>
    <rPh sb="17" eb="19">
      <t>リンショウ</t>
    </rPh>
    <rPh sb="19" eb="21">
      <t>ジッセキ</t>
    </rPh>
    <rPh sb="22" eb="25">
      <t>コウシンヨウ</t>
    </rPh>
    <phoneticPr fontId="1"/>
  </si>
  <si>
    <t>ルートリセクション・トライセクション・トンネリング・ルートセパレーション・ヘミセクション</t>
    <phoneticPr fontId="1"/>
  </si>
  <si>
    <t>歯周病専門医登録番号</t>
    <rPh sb="0" eb="3">
      <t>シシュウビョウ</t>
    </rPh>
    <rPh sb="3" eb="6">
      <t>センモンイ</t>
    </rPh>
    <rPh sb="6" eb="8">
      <t>トウロク</t>
    </rPh>
    <rPh sb="8" eb="10">
      <t>バンゴウ</t>
    </rPh>
    <phoneticPr fontId="1"/>
  </si>
  <si>
    <t>西暦</t>
    <rPh sb="0" eb="2">
      <t>セイレキ</t>
    </rPh>
    <phoneticPr fontId="1"/>
  </si>
  <si>
    <t>ししゅう　たろう</t>
    <phoneticPr fontId="1"/>
  </si>
  <si>
    <t>歯周　太郎</t>
    <rPh sb="0" eb="2">
      <t>シシュウ</t>
    </rPh>
    <rPh sb="3" eb="5">
      <t>タロウ</t>
    </rPh>
    <phoneticPr fontId="1"/>
  </si>
  <si>
    <t>所属・研修施設</t>
    <rPh sb="0" eb="2">
      <t>ショゾク</t>
    </rPh>
    <rPh sb="3" eb="5">
      <t>ケンシュウ</t>
    </rPh>
    <rPh sb="5" eb="7">
      <t>シセツ</t>
    </rPh>
    <phoneticPr fontId="1"/>
  </si>
  <si>
    <t>有効期限</t>
    <rPh sb="0" eb="2">
      <t>ユウコウ</t>
    </rPh>
    <rPh sb="2" eb="4">
      <t>キゲン</t>
    </rPh>
    <phoneticPr fontId="1"/>
  </si>
  <si>
    <t>年</t>
    <rPh sb="0" eb="1">
      <t>ネン</t>
    </rPh>
    <phoneticPr fontId="1"/>
  </si>
  <si>
    <t>月</t>
    <rPh sb="0" eb="1">
      <t>ガツ</t>
    </rPh>
    <phoneticPr fontId="1"/>
  </si>
  <si>
    <t>日</t>
    <rPh sb="0" eb="1">
      <t>ニチ</t>
    </rPh>
    <phoneticPr fontId="1"/>
  </si>
  <si>
    <t>XXX</t>
    <phoneticPr fontId="1"/>
  </si>
  <si>
    <t>202X年　前期・後期　更新審査</t>
    <rPh sb="4" eb="5">
      <t>ネン</t>
    </rPh>
    <rPh sb="6" eb="8">
      <t>ゼンキ</t>
    </rPh>
    <rPh sb="9" eb="11">
      <t>コウキ</t>
    </rPh>
    <rPh sb="12" eb="14">
      <t>コウシン</t>
    </rPh>
    <rPh sb="14" eb="16">
      <t>シンサ</t>
    </rPh>
    <phoneticPr fontId="1"/>
  </si>
  <si>
    <t>診断名</t>
    <rPh sb="0" eb="2">
      <t>シンダン</t>
    </rPh>
    <rPh sb="2" eb="3">
      <t>メイ</t>
    </rPh>
    <phoneticPr fontId="1"/>
  </si>
  <si>
    <t>XX歯周治療センター</t>
    <rPh sb="2" eb="4">
      <t>シシュウ</t>
    </rPh>
    <rPh sb="4" eb="6">
      <t>チリョウ</t>
    </rPh>
    <phoneticPr fontId="1"/>
  </si>
  <si>
    <t>残存歯数</t>
    <rPh sb="0" eb="2">
      <t>ザンゾン</t>
    </rPh>
    <rPh sb="2" eb="4">
      <t>シスウ</t>
    </rPh>
    <phoneticPr fontId="1"/>
  </si>
  <si>
    <t>治療ステージ</t>
    <rPh sb="0" eb="2">
      <t>チリョウ</t>
    </rPh>
    <phoneticPr fontId="1"/>
  </si>
  <si>
    <t>総単位数500単位以上
記録患者5名以上</t>
    <rPh sb="0" eb="1">
      <t>ソウ</t>
    </rPh>
    <rPh sb="1" eb="4">
      <t>タンイスウ</t>
    </rPh>
    <rPh sb="7" eb="9">
      <t>タンイ</t>
    </rPh>
    <rPh sb="9" eb="11">
      <t>イジョウ</t>
    </rPh>
    <rPh sb="12" eb="14">
      <t>キロク</t>
    </rPh>
    <rPh sb="14" eb="16">
      <t>カンジャ</t>
    </rPh>
    <rPh sb="17" eb="18">
      <t>メイ</t>
    </rPh>
    <rPh sb="18" eb="20">
      <t>イジョウ</t>
    </rPh>
    <phoneticPr fontId="1"/>
  </si>
  <si>
    <t>提出日</t>
    <rPh sb="0" eb="3">
      <t>テイシュツビ</t>
    </rPh>
    <phoneticPr fontId="1"/>
  </si>
  <si>
    <t>他科との連携</t>
    <rPh sb="0" eb="1">
      <t>ホカ</t>
    </rPh>
    <rPh sb="1" eb="2">
      <t>カ</t>
    </rPh>
    <rPh sb="4" eb="6">
      <t>レンケイ</t>
    </rPh>
    <phoneticPr fontId="1"/>
  </si>
  <si>
    <t>202X</t>
    <phoneticPr fontId="1"/>
  </si>
  <si>
    <r>
      <rPr>
        <b/>
        <sz val="11"/>
        <color theme="1"/>
        <rFont val="BIZ UDPゴシック"/>
        <family val="3"/>
        <charset val="128"/>
      </rPr>
      <t>↓</t>
    </r>
    <r>
      <rPr>
        <sz val="11"/>
        <color theme="1"/>
        <rFont val="BIZ UDPゴシック"/>
        <family val="3"/>
        <charset val="128"/>
      </rPr>
      <t>患者シート入力が反映されます</t>
    </r>
    <rPh sb="6" eb="8">
      <t>ニュウリョク</t>
    </rPh>
    <phoneticPr fontId="1"/>
  </si>
  <si>
    <t>残存歯数(最近5カ年の専門医有効期間にはいって最初の来院時)</t>
    <rPh sb="0" eb="3">
      <t>ザンゾンシ</t>
    </rPh>
    <rPh sb="3" eb="4">
      <t>スウ</t>
    </rPh>
    <phoneticPr fontId="1"/>
  </si>
  <si>
    <r>
      <t xml:space="preserve">年齢 （　　）
性別 （　　）
</t>
    </r>
    <r>
      <rPr>
        <sz val="10"/>
        <color theme="1"/>
        <rFont val="游ゴシック"/>
        <family val="3"/>
        <charset val="128"/>
        <scheme val="minor"/>
      </rPr>
      <t>(最近5カ年の専門医有効期間にはいって最初の来院時)</t>
    </r>
    <rPh sb="0" eb="2">
      <t>ネンレイ</t>
    </rPh>
    <rPh sb="8" eb="10">
      <t>セイベツ</t>
    </rPh>
    <phoneticPr fontId="1"/>
  </si>
  <si>
    <r>
      <t xml:space="preserve">年齢 （　　）
性別 （　　）
</t>
    </r>
    <r>
      <rPr>
        <sz val="10"/>
        <color theme="1"/>
        <rFont val="游ゴシック"/>
        <family val="3"/>
        <charset val="128"/>
        <scheme val="minor"/>
      </rPr>
      <t>(最近5カ年の専門医有効期間にはいって最初の来院時)</t>
    </r>
    <phoneticPr fontId="1"/>
  </si>
  <si>
    <r>
      <t xml:space="preserve">外科手術の内容は右枠内に入力して下さい。部位毎に算定（右上4-7番外科処置の場合、その分を歯周外科1として記録）
手術毎の単位数がピンク小枠内に反映されます。
</t>
    </r>
    <r>
      <rPr>
        <b/>
        <sz val="8"/>
        <color rgb="FFFF0000"/>
        <rFont val="游ゴシック"/>
        <family val="3"/>
        <charset val="128"/>
        <scheme val="minor"/>
      </rPr>
      <t>9カ所以上</t>
    </r>
    <r>
      <rPr>
        <sz val="8"/>
        <color theme="1"/>
        <rFont val="游ゴシック"/>
        <family val="3"/>
        <charset val="128"/>
        <scheme val="minor"/>
      </rPr>
      <t>の外科処置を記録したい場合は事務局に指示を仰いで下さい。</t>
    </r>
    <rPh sb="0" eb="2">
      <t>ゲカ</t>
    </rPh>
    <rPh sb="2" eb="4">
      <t>シュジュツ</t>
    </rPh>
    <rPh sb="5" eb="7">
      <t>ナイヨウ</t>
    </rPh>
    <rPh sb="8" eb="9">
      <t>ミギ</t>
    </rPh>
    <rPh sb="9" eb="11">
      <t>ワクナイ</t>
    </rPh>
    <rPh sb="12" eb="14">
      <t>ニュウリョク</t>
    </rPh>
    <rPh sb="16" eb="17">
      <t>クダ</t>
    </rPh>
    <rPh sb="20" eb="23">
      <t>ブイゴト</t>
    </rPh>
    <rPh sb="24" eb="26">
      <t>サンテイ</t>
    </rPh>
    <rPh sb="27" eb="29">
      <t>ミギウエ</t>
    </rPh>
    <rPh sb="32" eb="33">
      <t>バン</t>
    </rPh>
    <rPh sb="33" eb="35">
      <t>ゲカ</t>
    </rPh>
    <rPh sb="35" eb="37">
      <t>ショチ</t>
    </rPh>
    <rPh sb="38" eb="40">
      <t>バアイ</t>
    </rPh>
    <rPh sb="43" eb="44">
      <t>ブン</t>
    </rPh>
    <rPh sb="45" eb="47">
      <t>シシュウ</t>
    </rPh>
    <rPh sb="47" eb="49">
      <t>ゲカ</t>
    </rPh>
    <rPh sb="53" eb="55">
      <t>キロク</t>
    </rPh>
    <rPh sb="57" eb="59">
      <t>シュジュツ</t>
    </rPh>
    <rPh sb="59" eb="60">
      <t>ゴト</t>
    </rPh>
    <rPh sb="61" eb="64">
      <t>タンイスウ</t>
    </rPh>
    <rPh sb="68" eb="69">
      <t>ショウ</t>
    </rPh>
    <rPh sb="69" eb="71">
      <t>ワクナイ</t>
    </rPh>
    <rPh sb="72" eb="74">
      <t>ハンエイ</t>
    </rPh>
    <rPh sb="82" eb="83">
      <t>ショ</t>
    </rPh>
    <rPh sb="83" eb="85">
      <t>イジョウ</t>
    </rPh>
    <rPh sb="86" eb="88">
      <t>ゲカ</t>
    </rPh>
    <rPh sb="87" eb="88">
      <t>イガイ</t>
    </rPh>
    <rPh sb="88" eb="90">
      <t>ショチ</t>
    </rPh>
    <rPh sb="91" eb="93">
      <t>キロク</t>
    </rPh>
    <rPh sb="96" eb="98">
      <t>バアイ</t>
    </rPh>
    <rPh sb="99" eb="102">
      <t>ジムキョク</t>
    </rPh>
    <rPh sb="103" eb="105">
      <t>シジ</t>
    </rPh>
    <rPh sb="106" eb="107">
      <t>アオ</t>
    </rPh>
    <rPh sb="109" eb="110">
      <t>クダ</t>
    </rPh>
    <phoneticPr fontId="1"/>
  </si>
  <si>
    <r>
      <t xml:space="preserve">外科手術の内容は右枠内に入力して下さい。部位毎に算定（右上4-7番外科処置の場合、その分を歯周外科1として記録）
手術毎の単位数がピンク小枠内に反映されます。
</t>
    </r>
    <r>
      <rPr>
        <b/>
        <sz val="8"/>
        <color rgb="FFFF0000"/>
        <rFont val="游ゴシック"/>
        <family val="3"/>
        <charset val="128"/>
        <scheme val="minor"/>
      </rPr>
      <t>9カ所以上</t>
    </r>
    <r>
      <rPr>
        <sz val="8"/>
        <color theme="1"/>
        <rFont val="游ゴシック"/>
        <family val="3"/>
        <charset val="128"/>
        <scheme val="minor"/>
      </rPr>
      <t>の外科処置を記録したい場合は事務局に指示を仰いで下さい。</t>
    </r>
    <rPh sb="0" eb="2">
      <t>ゲカ</t>
    </rPh>
    <rPh sb="2" eb="4">
      <t>シュジュツ</t>
    </rPh>
    <rPh sb="5" eb="7">
      <t>ナイヨウ</t>
    </rPh>
    <rPh sb="8" eb="9">
      <t>ミギ</t>
    </rPh>
    <rPh sb="9" eb="11">
      <t>ワクナイ</t>
    </rPh>
    <rPh sb="12" eb="14">
      <t>ニュウリョク</t>
    </rPh>
    <rPh sb="16" eb="17">
      <t>クダ</t>
    </rPh>
    <rPh sb="57" eb="59">
      <t>シュジュツ</t>
    </rPh>
    <rPh sb="59" eb="60">
      <t>ゴト</t>
    </rPh>
    <rPh sb="61" eb="64">
      <t>タンイスウ</t>
    </rPh>
    <rPh sb="68" eb="69">
      <t>ショウ</t>
    </rPh>
    <rPh sb="69" eb="71">
      <t>ワクナイ</t>
    </rPh>
    <rPh sb="72" eb="74">
      <t>ハンエイ</t>
    </rPh>
    <rPh sb="82" eb="83">
      <t>ショ</t>
    </rPh>
    <rPh sb="83" eb="85">
      <t>イジョウ</t>
    </rPh>
    <rPh sb="86" eb="88">
      <t>ゲカ</t>
    </rPh>
    <rPh sb="87" eb="88">
      <t>イガイ</t>
    </rPh>
    <rPh sb="88" eb="90">
      <t>ショチ</t>
    </rPh>
    <rPh sb="91" eb="93">
      <t>キロク</t>
    </rPh>
    <rPh sb="96" eb="98">
      <t>バアイ</t>
    </rPh>
    <rPh sb="99" eb="102">
      <t>ジムキョク</t>
    </rPh>
    <rPh sb="103" eb="105">
      <t>シジ</t>
    </rPh>
    <rPh sb="106" eb="107">
      <t>アオ</t>
    </rPh>
    <rPh sb="109" eb="110">
      <t>クダ</t>
    </rPh>
    <phoneticPr fontId="1"/>
  </si>
  <si>
    <t>単位</t>
    <rPh sb="0" eb="2">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</si>
</sst>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sz val="8"/>
      <color theme="1"/>
      <name val="游ゴシック"/>
      <family val="2"/>
      <charset val="128"/>
      <scheme val="minor"/>
    </font>
    <font>
      <b/>
      <sz val="20"/>
      <color theme="1"/>
      <name val="游ゴシック"/>
      <family val="3"/>
      <charset val="128"/>
      <scheme val="minor"/>
    </font>
    <font>
      <b/>
      <sz val="18"/>
      <color theme="1"/>
      <name val="游ゴシック"/>
      <family val="3"/>
      <charset val="128"/>
      <scheme val="minor"/>
    </font>
    <font>
      <sz val="10"/>
      <color theme="1"/>
      <name val="游ゴシック"/>
      <family val="3"/>
      <charset val="128"/>
      <scheme val="minor"/>
    </font>
    <font>
      <sz val="22"/>
      <color theme="1"/>
      <name val="游ゴシック"/>
      <family val="2"/>
      <charset val="128"/>
      <scheme val="minor"/>
    </font>
    <font>
      <sz val="18"/>
      <color theme="1"/>
      <name val="游ゴシック"/>
      <family val="3"/>
      <charset val="128"/>
      <scheme val="minor"/>
    </font>
    <font>
      <sz val="11"/>
      <color theme="0" tint="-0.249977111117893"/>
      <name val="游ゴシック"/>
      <family val="2"/>
      <charset val="128"/>
      <scheme val="minor"/>
    </font>
    <font>
      <sz val="8"/>
      <color theme="1"/>
      <name val="游ゴシック"/>
      <family val="3"/>
      <charset val="128"/>
      <scheme val="minor"/>
    </font>
    <font>
      <sz val="11"/>
      <color theme="0"/>
      <name val="游ゴシック"/>
      <family val="2"/>
      <charset val="128"/>
      <scheme val="minor"/>
    </font>
    <font>
      <sz val="11"/>
      <color theme="1"/>
      <name val="Segoe UI Symbol"/>
      <family val="2"/>
    </font>
    <font>
      <b/>
      <sz val="14"/>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
      <b/>
      <sz val="11"/>
      <color rgb="FFFF0000"/>
      <name val="游ゴシック"/>
      <family val="3"/>
      <charset val="128"/>
      <scheme val="minor"/>
    </font>
    <font>
      <sz val="11"/>
      <color theme="1"/>
      <name val="BIZ UDPゴシック"/>
      <family val="3"/>
      <charset val="128"/>
    </font>
    <font>
      <b/>
      <sz val="11"/>
      <color theme="1"/>
      <name val="BIZ UDPゴシック"/>
      <family val="3"/>
      <charset val="128"/>
    </font>
    <font>
      <sz val="11"/>
      <color theme="1"/>
      <name val="游ゴシック"/>
      <family val="3"/>
      <charset val="128"/>
      <scheme val="minor"/>
    </font>
    <font>
      <b/>
      <sz val="10"/>
      <color theme="1"/>
      <name val="游ゴシック"/>
      <family val="3"/>
      <charset val="128"/>
      <scheme val="minor"/>
    </font>
    <font>
      <b/>
      <sz val="8"/>
      <color rgb="FFFF0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9" tint="0.59999389629810485"/>
        <bgColor indexed="64"/>
      </patternFill>
    </fill>
    <fill>
      <patternFill patternType="solid">
        <fgColor theme="9" tint="0.59996337778862885"/>
        <bgColor indexed="64"/>
      </patternFill>
    </fill>
  </fills>
  <borders count="99">
    <border>
      <left/>
      <right/>
      <top/>
      <bottom/>
      <diagonal/>
    </border>
    <border>
      <left style="thick">
        <color auto="1"/>
      </left>
      <right style="thick">
        <color auto="1"/>
      </right>
      <top style="thick">
        <color auto="1"/>
      </top>
      <bottom style="thick">
        <color auto="1"/>
      </bottom>
      <diagonal/>
    </border>
    <border>
      <left style="mediumDashed">
        <color auto="1"/>
      </left>
      <right style="mediumDashed">
        <color auto="1"/>
      </right>
      <top style="mediumDashed">
        <color auto="1"/>
      </top>
      <bottom style="mediumDashed">
        <color auto="1"/>
      </bottom>
      <diagonal/>
    </border>
    <border>
      <left/>
      <right/>
      <top/>
      <bottom style="dotted">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mediumDashed">
        <color auto="1"/>
      </right>
      <top style="mediumDashed">
        <color auto="1"/>
      </top>
      <bottom style="mediumDashed">
        <color auto="1"/>
      </bottom>
      <diagonal/>
    </border>
    <border>
      <left style="mediumDashed">
        <color auto="1"/>
      </left>
      <right/>
      <top style="mediumDashed">
        <color auto="1"/>
      </top>
      <bottom style="mediumDashed">
        <color auto="1"/>
      </bottom>
      <diagonal/>
    </border>
    <border>
      <left/>
      <right style="thick">
        <color rgb="FFFF0000"/>
      </right>
      <top style="thick">
        <color rgb="FFFF0000"/>
      </top>
      <bottom style="thick">
        <color rgb="FFFF0000"/>
      </bottom>
      <diagonal/>
    </border>
    <border>
      <left style="thick">
        <color auto="1"/>
      </left>
      <right/>
      <top style="thick">
        <color auto="1"/>
      </top>
      <bottom/>
      <diagonal/>
    </border>
    <border>
      <left style="thick">
        <color auto="1"/>
      </left>
      <right/>
      <top/>
      <bottom style="thick">
        <color auto="1"/>
      </bottom>
      <diagonal/>
    </border>
    <border>
      <left/>
      <right/>
      <top/>
      <bottom style="thick">
        <color auto="1"/>
      </bottom>
      <diagonal/>
    </border>
    <border>
      <left style="thick">
        <color rgb="FFFF0000"/>
      </left>
      <right style="thick">
        <color rgb="FFFF0000"/>
      </right>
      <top style="thick">
        <color rgb="FFFF0000"/>
      </top>
      <bottom style="thick">
        <color rgb="FFFF0000"/>
      </bottom>
      <diagonal/>
    </border>
    <border>
      <left style="thick">
        <color rgb="FF00B050"/>
      </left>
      <right style="thick">
        <color rgb="FF00B050"/>
      </right>
      <top style="thick">
        <color rgb="FF00B050"/>
      </top>
      <bottom style="thick">
        <color rgb="FF00B05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style="hair">
        <color auto="1"/>
      </right>
      <top style="hair">
        <color auto="1"/>
      </top>
      <bottom style="hair">
        <color auto="1"/>
      </bottom>
      <diagonal/>
    </border>
    <border>
      <left style="hair">
        <color auto="1"/>
      </left>
      <right style="thick">
        <color theme="0" tint="-0.24994659260841701"/>
      </right>
      <top style="hair">
        <color auto="1"/>
      </top>
      <bottom style="hair">
        <color auto="1"/>
      </bottom>
      <diagonal/>
    </border>
    <border>
      <left style="thick">
        <color theme="0" tint="-0.24994659260841701"/>
      </left>
      <right style="hair">
        <color auto="1"/>
      </right>
      <top style="hair">
        <color auto="1"/>
      </top>
      <bottom style="thick">
        <color theme="0" tint="-0.24994659260841701"/>
      </bottom>
      <diagonal/>
    </border>
    <border>
      <left style="hair">
        <color auto="1"/>
      </left>
      <right style="hair">
        <color auto="1"/>
      </right>
      <top style="hair">
        <color auto="1"/>
      </top>
      <bottom style="thick">
        <color theme="0" tint="-0.24994659260841701"/>
      </bottom>
      <diagonal/>
    </border>
    <border>
      <left style="hair">
        <color auto="1"/>
      </left>
      <right style="hair">
        <color auto="1"/>
      </right>
      <top/>
      <bottom style="thick">
        <color theme="0" tint="-0.24994659260841701"/>
      </bottom>
      <diagonal/>
    </border>
    <border>
      <left style="hair">
        <color auto="1"/>
      </left>
      <right style="thick">
        <color theme="0" tint="-0.24994659260841701"/>
      </right>
      <top style="hair">
        <color auto="1"/>
      </top>
      <bottom style="thick">
        <color theme="0" tint="-0.24994659260841701"/>
      </bottom>
      <diagonal/>
    </border>
    <border>
      <left/>
      <right style="thick">
        <color auto="1"/>
      </right>
      <top style="thick">
        <color auto="1"/>
      </top>
      <bottom style="thick">
        <color rgb="FFFF0000"/>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right style="thick">
        <color auto="1"/>
      </right>
      <top style="thick">
        <color auto="1"/>
      </top>
      <bottom/>
      <diagonal/>
    </border>
    <border>
      <left/>
      <right style="thick">
        <color auto="1"/>
      </right>
      <top/>
      <bottom style="thick">
        <color auto="1"/>
      </bottom>
      <diagonal/>
    </border>
    <border>
      <left style="thick">
        <color rgb="FFFFC000"/>
      </left>
      <right style="thick">
        <color rgb="FFFFC000"/>
      </right>
      <top style="thick">
        <color rgb="FFFFC000"/>
      </top>
      <bottom style="thick">
        <color rgb="FFFFC000"/>
      </bottom>
      <diagonal/>
    </border>
    <border>
      <left/>
      <right/>
      <top style="mediumDashed">
        <color auto="1"/>
      </top>
      <bottom style="mediumDashed">
        <color auto="1"/>
      </bottom>
      <diagonal/>
    </border>
    <border>
      <left style="thick">
        <color rgb="FFFFC000"/>
      </left>
      <right/>
      <top style="thick">
        <color rgb="FFFFC000"/>
      </top>
      <bottom/>
      <diagonal/>
    </border>
    <border>
      <left style="thick">
        <color auto="1"/>
      </left>
      <right/>
      <top style="thick">
        <color auto="1"/>
      </top>
      <bottom style="dotted">
        <color auto="1"/>
      </bottom>
      <diagonal/>
    </border>
    <border>
      <left/>
      <right/>
      <top style="thick">
        <color auto="1"/>
      </top>
      <bottom style="dotted">
        <color auto="1"/>
      </bottom>
      <diagonal/>
    </border>
    <border>
      <left/>
      <right style="thick">
        <color auto="1"/>
      </right>
      <top style="thick">
        <color auto="1"/>
      </top>
      <bottom style="dotted">
        <color auto="1"/>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diagonal/>
    </border>
    <border>
      <left style="dotted">
        <color auto="1"/>
      </left>
      <right/>
      <top style="thin">
        <color auto="1"/>
      </top>
      <bottom style="thin">
        <color auto="1"/>
      </bottom>
      <diagonal/>
    </border>
    <border>
      <left style="thin">
        <color auto="1"/>
      </left>
      <right style="dotted">
        <color auto="1"/>
      </right>
      <top style="thin">
        <color auto="1"/>
      </top>
      <bottom style="thin">
        <color auto="1"/>
      </bottom>
      <diagonal/>
    </border>
    <border>
      <left/>
      <right/>
      <top style="thin">
        <color auto="1"/>
      </top>
      <bottom style="thin">
        <color auto="1"/>
      </bottom>
      <diagonal/>
    </border>
    <border>
      <left style="dotted">
        <color auto="1"/>
      </left>
      <right/>
      <top/>
      <bottom style="thin">
        <color auto="1"/>
      </bottom>
      <diagonal/>
    </border>
    <border>
      <left/>
      <right style="dotted">
        <color auto="1"/>
      </right>
      <top style="thin">
        <color auto="1"/>
      </top>
      <bottom style="thin">
        <color auto="1"/>
      </bottom>
      <diagonal/>
    </border>
    <border>
      <left/>
      <right style="thin">
        <color auto="1"/>
      </right>
      <top/>
      <bottom/>
      <diagonal/>
    </border>
    <border>
      <left style="dotted">
        <color auto="1"/>
      </left>
      <right style="dotted">
        <color auto="1"/>
      </right>
      <top style="thin">
        <color auto="1"/>
      </top>
      <bottom/>
      <diagonal/>
    </border>
    <border>
      <left/>
      <right style="dotted">
        <color auto="1"/>
      </right>
      <top style="thin">
        <color auto="1"/>
      </top>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dotted">
        <color auto="1"/>
      </right>
      <top style="medium">
        <color auto="1"/>
      </top>
      <bottom style="thin">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style="dotted">
        <color auto="1"/>
      </right>
      <top style="thin">
        <color auto="1"/>
      </top>
      <bottom style="medium">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theme="4"/>
      </left>
      <right/>
      <top style="thick">
        <color theme="4"/>
      </top>
      <bottom style="thin">
        <color auto="1"/>
      </bottom>
      <diagonal/>
    </border>
    <border>
      <left style="dotted">
        <color auto="1"/>
      </left>
      <right style="dotted">
        <color auto="1"/>
      </right>
      <top style="thick">
        <color theme="4"/>
      </top>
      <bottom style="thin">
        <color auto="1"/>
      </bottom>
      <diagonal/>
    </border>
    <border>
      <left style="dotted">
        <color auto="1"/>
      </left>
      <right/>
      <top style="thick">
        <color theme="4"/>
      </top>
      <bottom style="thin">
        <color auto="1"/>
      </bottom>
      <diagonal/>
    </border>
    <border>
      <left/>
      <right style="dotted">
        <color auto="1"/>
      </right>
      <top style="thick">
        <color theme="4"/>
      </top>
      <bottom style="thin">
        <color auto="1"/>
      </bottom>
      <diagonal/>
    </border>
    <border>
      <left/>
      <right style="thick">
        <color theme="4"/>
      </right>
      <top style="thick">
        <color theme="4"/>
      </top>
      <bottom style="thin">
        <color auto="1"/>
      </bottom>
      <diagonal/>
    </border>
    <border>
      <left style="thick">
        <color theme="4"/>
      </left>
      <right/>
      <top style="thin">
        <color auto="1"/>
      </top>
      <bottom/>
      <diagonal/>
    </border>
    <border>
      <left/>
      <right style="thick">
        <color theme="4"/>
      </right>
      <top style="thin">
        <color auto="1"/>
      </top>
      <bottom/>
      <diagonal/>
    </border>
    <border>
      <left style="thick">
        <color theme="4"/>
      </left>
      <right/>
      <top style="medium">
        <color auto="1"/>
      </top>
      <bottom style="thin">
        <color auto="1"/>
      </bottom>
      <diagonal/>
    </border>
    <border>
      <left/>
      <right style="thick">
        <color theme="4"/>
      </right>
      <top style="medium">
        <color auto="1"/>
      </top>
      <bottom style="thin">
        <color auto="1"/>
      </bottom>
      <diagonal/>
    </border>
    <border>
      <left style="thick">
        <color theme="4"/>
      </left>
      <right/>
      <top style="thin">
        <color auto="1"/>
      </top>
      <bottom style="thin">
        <color auto="1"/>
      </bottom>
      <diagonal/>
    </border>
    <border>
      <left/>
      <right style="thick">
        <color theme="4"/>
      </right>
      <top style="thin">
        <color auto="1"/>
      </top>
      <bottom style="thin">
        <color auto="1"/>
      </bottom>
      <diagonal/>
    </border>
    <border>
      <left style="thick">
        <color theme="4"/>
      </left>
      <right/>
      <top style="thin">
        <color auto="1"/>
      </top>
      <bottom style="medium">
        <color auto="1"/>
      </bottom>
      <diagonal/>
    </border>
    <border>
      <left/>
      <right style="thick">
        <color theme="4"/>
      </right>
      <top style="thin">
        <color auto="1"/>
      </top>
      <bottom style="medium">
        <color auto="1"/>
      </bottom>
      <diagonal/>
    </border>
    <border>
      <left style="thick">
        <color theme="4"/>
      </left>
      <right/>
      <top/>
      <bottom style="thin">
        <color auto="1"/>
      </bottom>
      <diagonal/>
    </border>
    <border>
      <left/>
      <right style="thick">
        <color theme="4"/>
      </right>
      <top/>
      <bottom style="thin">
        <color auto="1"/>
      </bottom>
      <diagonal/>
    </border>
    <border>
      <left style="thick">
        <color theme="4"/>
      </left>
      <right/>
      <top style="thin">
        <color auto="1"/>
      </top>
      <bottom style="thick">
        <color theme="4"/>
      </bottom>
      <diagonal/>
    </border>
    <border>
      <left style="dotted">
        <color auto="1"/>
      </left>
      <right style="dotted">
        <color auto="1"/>
      </right>
      <top style="thin">
        <color auto="1"/>
      </top>
      <bottom style="thick">
        <color theme="4"/>
      </bottom>
      <diagonal/>
    </border>
    <border>
      <left style="dotted">
        <color auto="1"/>
      </left>
      <right/>
      <top style="thin">
        <color auto="1"/>
      </top>
      <bottom style="thick">
        <color theme="4"/>
      </bottom>
      <diagonal/>
    </border>
    <border>
      <left/>
      <right style="dotted">
        <color auto="1"/>
      </right>
      <top style="thin">
        <color auto="1"/>
      </top>
      <bottom style="thick">
        <color theme="4"/>
      </bottom>
      <diagonal/>
    </border>
    <border>
      <left/>
      <right style="thick">
        <color theme="4"/>
      </right>
      <top style="thin">
        <color auto="1"/>
      </top>
      <bottom style="thick">
        <color theme="4"/>
      </bottom>
      <diagonal/>
    </border>
  </borders>
  <cellStyleXfs count="1">
    <xf numFmtId="0" fontId="0" fillId="0" borderId="0">
      <alignment vertical="center"/>
    </xf>
  </cellStyleXfs>
  <cellXfs count="177">
    <xf numFmtId="0" fontId="0" fillId="0" borderId="0" xfId="0">
      <alignment vertical="center"/>
    </xf>
    <xf numFmtId="0" fontId="0" fillId="0" borderId="0" xfId="0" quotePrefix="1">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horizontal="center" vertical="center"/>
    </xf>
    <xf numFmtId="0" fontId="0" fillId="0" borderId="0" xfId="0" applyAlignment="1">
      <alignment horizontal="right" vertical="center"/>
    </xf>
    <xf numFmtId="0" fontId="0" fillId="0" borderId="3" xfId="0" applyBorder="1" applyAlignment="1">
      <alignment vertical="center" wrapText="1"/>
    </xf>
    <xf numFmtId="0" fontId="0" fillId="0" borderId="0" xfId="0" quotePrefix="1" applyAlignment="1">
      <alignment horizontal="center" vertical="center"/>
    </xf>
    <xf numFmtId="0" fontId="0" fillId="0" borderId="4" xfId="0" applyBorder="1">
      <alignment vertical="center"/>
    </xf>
    <xf numFmtId="0" fontId="6" fillId="3" borderId="8" xfId="0" applyFont="1"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4" fillId="4" borderId="13"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5" xfId="0" applyBorder="1">
      <alignment vertical="center"/>
    </xf>
    <xf numFmtId="0" fontId="0" fillId="0" borderId="24"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5" borderId="0" xfId="0" applyFill="1">
      <alignment vertical="center"/>
    </xf>
    <xf numFmtId="0" fontId="0" fillId="0" borderId="31" xfId="0" quotePrefix="1" applyBorder="1">
      <alignment vertical="center"/>
    </xf>
    <xf numFmtId="0" fontId="0" fillId="5" borderId="2" xfId="0" applyFill="1" applyBorder="1">
      <alignment vertical="center"/>
    </xf>
    <xf numFmtId="0" fontId="0" fillId="0" borderId="29" xfId="0" applyBorder="1" applyAlignment="1">
      <alignment horizontal="center" vertical="center"/>
    </xf>
    <xf numFmtId="0" fontId="5" fillId="0" borderId="0" xfId="0" applyFont="1">
      <alignment vertical="center"/>
    </xf>
    <xf numFmtId="0" fontId="0" fillId="3" borderId="5" xfId="0" applyFill="1"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3" borderId="34" xfId="0" applyFill="1" applyBorder="1">
      <alignment vertical="center"/>
    </xf>
    <xf numFmtId="0" fontId="0" fillId="0" borderId="35" xfId="0" applyBorder="1">
      <alignment vertical="center"/>
    </xf>
    <xf numFmtId="0" fontId="8" fillId="0" borderId="1" xfId="0" applyFont="1" applyBorder="1">
      <alignment vertical="center"/>
    </xf>
    <xf numFmtId="0" fontId="7" fillId="0" borderId="36" xfId="0" applyFont="1" applyBorder="1" applyAlignment="1">
      <alignment horizontal="center" vertical="center"/>
    </xf>
    <xf numFmtId="0" fontId="0" fillId="4" borderId="42" xfId="0" applyFill="1" applyBorder="1" applyAlignment="1">
      <alignment horizontal="center" vertical="center"/>
    </xf>
    <xf numFmtId="0" fontId="2" fillId="2" borderId="43" xfId="0" applyFont="1" applyFill="1" applyBorder="1" applyAlignment="1">
      <alignment horizontal="center" vertical="center"/>
    </xf>
    <xf numFmtId="0" fontId="0" fillId="2" borderId="41" xfId="0" quotePrefix="1" applyFill="1" applyBorder="1">
      <alignment vertical="center"/>
    </xf>
    <xf numFmtId="0" fontId="0" fillId="2" borderId="41" xfId="0" applyFill="1" applyBorder="1">
      <alignment vertical="center"/>
    </xf>
    <xf numFmtId="0" fontId="11" fillId="0" borderId="0" xfId="0" applyFont="1">
      <alignment vertical="center"/>
    </xf>
    <xf numFmtId="0" fontId="12" fillId="0" borderId="25" xfId="0" applyFont="1" applyBorder="1">
      <alignment vertical="center"/>
    </xf>
    <xf numFmtId="0" fontId="12" fillId="0" borderId="26" xfId="0" applyFont="1" applyBorder="1">
      <alignment vertical="center"/>
    </xf>
    <xf numFmtId="0" fontId="12" fillId="0" borderId="27" xfId="0" applyFont="1" applyBorder="1">
      <alignment vertical="center"/>
    </xf>
    <xf numFmtId="0" fontId="12" fillId="0" borderId="0" xfId="0" applyFont="1">
      <alignment vertical="center"/>
    </xf>
    <xf numFmtId="0" fontId="12" fillId="0" borderId="29" xfId="0" applyFont="1" applyBorder="1">
      <alignment vertical="center"/>
    </xf>
    <xf numFmtId="0" fontId="13" fillId="0" borderId="0" xfId="0" applyFont="1" applyAlignment="1">
      <alignment horizontal="center" vertical="center"/>
    </xf>
    <xf numFmtId="0" fontId="2" fillId="0" borderId="0" xfId="0" applyFont="1">
      <alignment vertical="center"/>
    </xf>
    <xf numFmtId="0" fontId="0" fillId="0" borderId="30" xfId="0" applyBorder="1" applyAlignment="1">
      <alignment horizontal="right" vertical="center"/>
    </xf>
    <xf numFmtId="0" fontId="0" fillId="0" borderId="53" xfId="0" applyBorder="1">
      <alignment vertical="center"/>
    </xf>
    <xf numFmtId="0" fontId="17" fillId="0" borderId="50" xfId="0" applyFont="1" applyBorder="1">
      <alignment vertical="center"/>
    </xf>
    <xf numFmtId="0" fontId="17" fillId="0" borderId="51" xfId="0" applyFont="1" applyBorder="1">
      <alignment vertical="center"/>
    </xf>
    <xf numFmtId="0" fontId="16" fillId="0" borderId="5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7" fillId="0" borderId="57" xfId="0" applyFont="1" applyBorder="1">
      <alignment vertical="center"/>
    </xf>
    <xf numFmtId="0" fontId="17" fillId="0" borderId="52" xfId="0" applyFont="1" applyBorder="1">
      <alignment vertical="center"/>
    </xf>
    <xf numFmtId="0" fontId="15" fillId="0" borderId="0" xfId="0" applyFont="1">
      <alignment vertical="center"/>
    </xf>
    <xf numFmtId="0" fontId="18" fillId="0" borderId="0" xfId="0" applyFont="1" applyAlignment="1">
      <alignment horizontal="center" vertical="center"/>
    </xf>
    <xf numFmtId="0" fontId="17" fillId="0" borderId="56" xfId="0" applyFont="1" applyBorder="1">
      <alignment vertical="center"/>
    </xf>
    <xf numFmtId="0" fontId="18" fillId="0" borderId="53" xfId="0" applyFont="1" applyBorder="1" applyAlignment="1">
      <alignment horizontal="center" vertical="center"/>
    </xf>
    <xf numFmtId="0" fontId="17" fillId="0" borderId="61" xfId="0" applyFont="1" applyBorder="1" applyAlignment="1">
      <alignment horizontal="center" vertical="center"/>
    </xf>
    <xf numFmtId="0" fontId="17" fillId="0" borderId="54" xfId="0" applyFont="1" applyBorder="1" applyAlignment="1">
      <alignment horizontal="center" vertical="center"/>
    </xf>
    <xf numFmtId="0" fontId="17" fillId="0" borderId="62" xfId="0" applyFont="1" applyBorder="1" applyAlignment="1">
      <alignment horizontal="center" vertical="center"/>
    </xf>
    <xf numFmtId="0" fontId="0" fillId="0" borderId="63" xfId="0" applyBorder="1">
      <alignment vertical="center"/>
    </xf>
    <xf numFmtId="0" fontId="18" fillId="0" borderId="63" xfId="0" applyFont="1" applyBorder="1" applyAlignment="1">
      <alignment horizontal="center" vertical="center"/>
    </xf>
    <xf numFmtId="0" fontId="17" fillId="0" borderId="51" xfId="0" applyFont="1" applyBorder="1" applyAlignment="1">
      <alignment horizontal="center" vertical="center"/>
    </xf>
    <xf numFmtId="0" fontId="0" fillId="3" borderId="65" xfId="0" applyFill="1" applyBorder="1">
      <alignment vertical="center"/>
    </xf>
    <xf numFmtId="0" fontId="18" fillId="3" borderId="65" xfId="0" applyFont="1" applyFill="1" applyBorder="1" applyAlignment="1">
      <alignment horizontal="center" vertical="center"/>
    </xf>
    <xf numFmtId="0" fontId="0" fillId="3" borderId="53" xfId="0" applyFill="1" applyBorder="1">
      <alignment vertical="center"/>
    </xf>
    <xf numFmtId="0" fontId="18" fillId="3" borderId="53" xfId="0" applyFont="1" applyFill="1" applyBorder="1" applyAlignment="1">
      <alignment horizontal="center" vertical="center"/>
    </xf>
    <xf numFmtId="0" fontId="0" fillId="3" borderId="68" xfId="0" applyFill="1" applyBorder="1">
      <alignment vertical="center"/>
    </xf>
    <xf numFmtId="0" fontId="18" fillId="3" borderId="68" xfId="0" applyFont="1" applyFill="1" applyBorder="1" applyAlignment="1">
      <alignment horizontal="center" vertical="center"/>
    </xf>
    <xf numFmtId="0" fontId="18" fillId="3" borderId="52" xfId="0" applyFont="1" applyFill="1" applyBorder="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21" fillId="0" borderId="61" xfId="0" applyFont="1" applyBorder="1" applyAlignment="1">
      <alignment horizontal="center" vertical="center" wrapText="1"/>
    </xf>
    <xf numFmtId="0" fontId="19" fillId="0" borderId="0" xfId="0" applyFont="1" applyAlignment="1">
      <alignment horizontal="center" vertical="center"/>
    </xf>
    <xf numFmtId="0" fontId="0" fillId="0" borderId="71" xfId="0" applyBorder="1">
      <alignment vertical="center"/>
    </xf>
    <xf numFmtId="0" fontId="19" fillId="0" borderId="72" xfId="0" applyFont="1" applyBorder="1" applyAlignment="1">
      <alignment horizontal="center"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18" fillId="3" borderId="55" xfId="0" applyFont="1" applyFill="1" applyBorder="1" applyAlignment="1">
      <alignment horizontal="center" vertical="center"/>
    </xf>
    <xf numFmtId="0" fontId="18" fillId="3" borderId="59" xfId="0" applyFont="1" applyFill="1" applyBorder="1" applyAlignment="1">
      <alignment horizontal="center" vertical="center"/>
    </xf>
    <xf numFmtId="0" fontId="18" fillId="3" borderId="69" xfId="0" applyFont="1" applyFill="1" applyBorder="1" applyAlignment="1">
      <alignment horizontal="center" vertical="center"/>
    </xf>
    <xf numFmtId="0" fontId="18" fillId="3" borderId="70" xfId="0" applyFont="1" applyFill="1" applyBorder="1" applyAlignment="1">
      <alignment horizontal="center" vertical="center"/>
    </xf>
    <xf numFmtId="0" fontId="15" fillId="3" borderId="0" xfId="0" applyFont="1" applyFill="1" applyAlignment="1">
      <alignment horizontal="center" vertical="center"/>
    </xf>
    <xf numFmtId="0" fontId="15" fillId="3" borderId="60" xfId="0" applyFont="1" applyFill="1" applyBorder="1" applyAlignment="1">
      <alignment horizontal="center" vertical="center"/>
    </xf>
    <xf numFmtId="0" fontId="23" fillId="0" borderId="54" xfId="0" applyFont="1" applyBorder="1" applyAlignment="1">
      <alignment horizontal="center" vertical="center" wrapText="1"/>
    </xf>
    <xf numFmtId="0" fontId="0" fillId="0" borderId="62" xfId="0" applyBorder="1" applyAlignment="1">
      <alignment horizontal="center" vertical="center" wrapText="1"/>
    </xf>
    <xf numFmtId="0" fontId="17" fillId="0" borderId="55" xfId="0" applyFont="1" applyBorder="1" applyAlignment="1">
      <alignment horizontal="center" vertical="center"/>
    </xf>
    <xf numFmtId="0" fontId="17" fillId="0" borderId="57" xfId="0" applyFont="1" applyBorder="1" applyAlignment="1">
      <alignment horizontal="center" vertical="center"/>
    </xf>
    <xf numFmtId="0" fontId="17" fillId="0" borderId="52" xfId="0" applyFont="1" applyBorder="1" applyAlignment="1">
      <alignment horizontal="center" vertical="center"/>
    </xf>
    <xf numFmtId="0" fontId="18" fillId="3" borderId="66" xfId="0" applyFont="1" applyFill="1" applyBorder="1" applyAlignment="1">
      <alignment horizontal="center" vertical="center"/>
    </xf>
    <xf numFmtId="0" fontId="18" fillId="3" borderId="67" xfId="0" applyFont="1" applyFill="1" applyBorder="1" applyAlignment="1">
      <alignment horizontal="center" vertical="center"/>
    </xf>
    <xf numFmtId="0" fontId="0" fillId="3" borderId="66" xfId="0" applyFill="1" applyBorder="1">
      <alignment vertical="center"/>
    </xf>
    <xf numFmtId="0" fontId="0" fillId="3" borderId="67" xfId="0" applyFill="1" applyBorder="1">
      <alignment vertical="center"/>
    </xf>
    <xf numFmtId="0" fontId="19" fillId="0" borderId="0" xfId="0" applyFont="1" applyAlignment="1">
      <alignment horizontal="center" vertical="center"/>
    </xf>
    <xf numFmtId="0" fontId="17" fillId="0" borderId="0" xfId="0" applyFont="1" applyAlignment="1">
      <alignment horizontal="right" vertical="center"/>
    </xf>
    <xf numFmtId="0" fontId="0" fillId="0" borderId="0" xfId="0" applyAlignment="1">
      <alignment horizontal="right" vertical="center"/>
    </xf>
    <xf numFmtId="0" fontId="16" fillId="0" borderId="55" xfId="0" applyFont="1" applyBorder="1" applyAlignment="1">
      <alignment horizontal="center" vertical="center"/>
    </xf>
    <xf numFmtId="0" fontId="0" fillId="0" borderId="57" xfId="0" applyBorder="1">
      <alignment vertical="center"/>
    </xf>
    <xf numFmtId="0" fontId="0" fillId="0" borderId="52" xfId="0" applyBorder="1">
      <alignment vertical="center"/>
    </xf>
    <xf numFmtId="0" fontId="7" fillId="0" borderId="55" xfId="0" applyFont="1" applyBorder="1" applyAlignment="1">
      <alignment horizontal="center" vertical="center"/>
    </xf>
    <xf numFmtId="0" fontId="9" fillId="0" borderId="55" xfId="0" applyFont="1" applyBorder="1" applyAlignment="1">
      <alignment horizontal="center" vertical="center"/>
    </xf>
    <xf numFmtId="0" fontId="18" fillId="0" borderId="55" xfId="0" applyFont="1" applyBorder="1" applyAlignment="1">
      <alignment horizontal="center" vertical="center"/>
    </xf>
    <xf numFmtId="0" fontId="18" fillId="0" borderId="59" xfId="0" applyFont="1" applyBorder="1" applyAlignment="1">
      <alignment horizontal="center" vertical="center"/>
    </xf>
    <xf numFmtId="0" fontId="0" fillId="3" borderId="55" xfId="0" applyFill="1" applyBorder="1">
      <alignment vertical="center"/>
    </xf>
    <xf numFmtId="0" fontId="0" fillId="3" borderId="59" xfId="0" applyFill="1" applyBorder="1">
      <alignment vertical="center"/>
    </xf>
    <xf numFmtId="0" fontId="0" fillId="3" borderId="69" xfId="0" applyFill="1" applyBorder="1">
      <alignment vertical="center"/>
    </xf>
    <xf numFmtId="0" fontId="0" fillId="3" borderId="70" xfId="0" applyFill="1" applyBorder="1">
      <alignment vertical="center"/>
    </xf>
    <xf numFmtId="0" fontId="0" fillId="0" borderId="58" xfId="0" applyBorder="1">
      <alignment vertical="center"/>
    </xf>
    <xf numFmtId="0" fontId="0" fillId="0" borderId="64" xfId="0" applyBorder="1">
      <alignment vertical="center"/>
    </xf>
    <xf numFmtId="0" fontId="0" fillId="0" borderId="55" xfId="0" applyBorder="1">
      <alignment vertical="center"/>
    </xf>
    <xf numFmtId="0" fontId="0" fillId="0" borderId="59" xfId="0" applyBorder="1">
      <alignment vertical="center"/>
    </xf>
    <xf numFmtId="0" fontId="18" fillId="0" borderId="58" xfId="0" applyFont="1" applyBorder="1" applyAlignment="1">
      <alignment horizontal="center" vertical="center"/>
    </xf>
    <xf numFmtId="0" fontId="18" fillId="0" borderId="64" xfId="0" applyFont="1" applyBorder="1" applyAlignment="1">
      <alignment horizontal="center" vertical="center"/>
    </xf>
    <xf numFmtId="0" fontId="0" fillId="0" borderId="14" xfId="0" applyBorder="1" applyAlignment="1">
      <alignment horizontal="left" vertical="top" wrapText="1"/>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7" fillId="0" borderId="11" xfId="0" applyFont="1" applyBorder="1" applyAlignment="1">
      <alignment horizontal="center" vertical="center"/>
    </xf>
    <xf numFmtId="0" fontId="7" fillId="0" borderId="40" xfId="0" applyFont="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12" fillId="0" borderId="47" xfId="0" applyFont="1" applyBorder="1" applyAlignment="1">
      <alignment vertical="center" wrapText="1"/>
    </xf>
    <xf numFmtId="0" fontId="12" fillId="0" borderId="48" xfId="0" applyFont="1" applyBorder="1">
      <alignment vertical="center"/>
    </xf>
    <xf numFmtId="0" fontId="12" fillId="0" borderId="49" xfId="0" applyFont="1" applyBorder="1">
      <alignment vertical="center"/>
    </xf>
    <xf numFmtId="0" fontId="20" fillId="0" borderId="79" xfId="0" applyFont="1" applyBorder="1" applyAlignment="1">
      <alignment vertical="center" wrapText="1"/>
    </xf>
    <xf numFmtId="0" fontId="16" fillId="0" borderId="80" xfId="0" applyFont="1" applyBorder="1" applyAlignment="1">
      <alignment horizontal="center" vertical="center" wrapText="1"/>
    </xf>
    <xf numFmtId="0" fontId="17" fillId="0" borderId="80" xfId="0"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0" fillId="0" borderId="84" xfId="0" applyBorder="1">
      <alignment vertical="center"/>
    </xf>
    <xf numFmtId="0" fontId="0" fillId="0" borderId="85" xfId="0" applyBorder="1">
      <alignment vertical="center"/>
    </xf>
    <xf numFmtId="0" fontId="10" fillId="3" borderId="86" xfId="0" applyFont="1" applyFill="1" applyBorder="1" applyAlignment="1">
      <alignment horizontal="center" vertical="center"/>
    </xf>
    <xf numFmtId="0" fontId="18" fillId="3" borderId="87" xfId="0" applyFont="1" applyFill="1" applyBorder="1" applyAlignment="1">
      <alignment horizontal="center" vertical="center"/>
    </xf>
    <xf numFmtId="0" fontId="10" fillId="3" borderId="88" xfId="0" applyFont="1" applyFill="1" applyBorder="1" applyAlignment="1">
      <alignment horizontal="center" vertical="center"/>
    </xf>
    <xf numFmtId="0" fontId="18" fillId="3" borderId="89" xfId="0" applyFont="1" applyFill="1" applyBorder="1" applyAlignment="1">
      <alignment horizontal="center" vertical="center"/>
    </xf>
    <xf numFmtId="0" fontId="10" fillId="3" borderId="90" xfId="0" applyFont="1" applyFill="1" applyBorder="1" applyAlignment="1">
      <alignment horizontal="center" vertical="center"/>
    </xf>
    <xf numFmtId="0" fontId="18" fillId="3" borderId="91" xfId="0" applyFont="1" applyFill="1" applyBorder="1" applyAlignment="1">
      <alignment horizontal="center" vertical="center"/>
    </xf>
    <xf numFmtId="0" fontId="10" fillId="0" borderId="92" xfId="0" applyFont="1" applyBorder="1" applyAlignment="1">
      <alignment horizontal="center" vertical="center"/>
    </xf>
    <xf numFmtId="0" fontId="18" fillId="0" borderId="93" xfId="0" applyFont="1" applyBorder="1" applyAlignment="1">
      <alignment horizontal="center" vertical="center"/>
    </xf>
    <xf numFmtId="0" fontId="10" fillId="0" borderId="88" xfId="0" applyFont="1" applyBorder="1" applyAlignment="1">
      <alignment horizontal="center" vertical="center"/>
    </xf>
    <xf numFmtId="0" fontId="18" fillId="0" borderId="89" xfId="0" applyFont="1" applyBorder="1" applyAlignment="1">
      <alignment horizontal="center" vertical="center"/>
    </xf>
    <xf numFmtId="0" fontId="10" fillId="0" borderId="94" xfId="0" applyFont="1" applyBorder="1" applyAlignment="1">
      <alignment horizontal="center" vertical="center"/>
    </xf>
    <xf numFmtId="0" fontId="0" fillId="0" borderId="95" xfId="0" applyBorder="1">
      <alignment vertical="center"/>
    </xf>
    <xf numFmtId="0" fontId="18" fillId="0" borderId="95" xfId="0" applyFont="1" applyBorder="1" applyAlignment="1">
      <alignment horizontal="center" vertical="center"/>
    </xf>
    <xf numFmtId="0" fontId="18" fillId="0" borderId="96" xfId="0" applyFont="1" applyBorder="1" applyAlignment="1">
      <alignment horizontal="center" vertical="center"/>
    </xf>
    <xf numFmtId="0" fontId="18" fillId="0" borderId="97" xfId="0" applyFont="1" applyBorder="1" applyAlignment="1">
      <alignment horizontal="center" vertical="center"/>
    </xf>
    <xf numFmtId="0" fontId="0" fillId="0" borderId="96" xfId="0" applyBorder="1">
      <alignment vertical="center"/>
    </xf>
    <xf numFmtId="0" fontId="0" fillId="0" borderId="97" xfId="0" applyBorder="1">
      <alignment vertical="center"/>
    </xf>
    <xf numFmtId="0" fontId="18" fillId="0" borderId="98" xfId="0" applyFont="1" applyBorder="1" applyAlignment="1">
      <alignment horizontal="center" vertical="center"/>
    </xf>
    <xf numFmtId="0" fontId="16" fillId="0" borderId="83" xfId="0" applyFont="1" applyBorder="1">
      <alignment vertical="center"/>
    </xf>
  </cellXfs>
  <cellStyles count="1">
    <cellStyle name="標準"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85725</xdr:colOff>
      <xdr:row>29</xdr:row>
      <xdr:rowOff>209549</xdr:rowOff>
    </xdr:from>
    <xdr:to>
      <xdr:col>9</xdr:col>
      <xdr:colOff>466725</xdr:colOff>
      <xdr:row>49</xdr:row>
      <xdr:rowOff>66674</xdr:rowOff>
    </xdr:to>
    <xdr:sp macro="" textlink="">
      <xdr:nvSpPr>
        <xdr:cNvPr id="2" name="テキスト ボックス 1">
          <a:extLst>
            <a:ext uri="{FF2B5EF4-FFF2-40B4-BE49-F238E27FC236}">
              <a16:creationId xmlns:a16="http://schemas.microsoft.com/office/drawing/2014/main" id="{038A05D8-5002-07CC-EE24-3CCAD26911BE}"/>
            </a:ext>
          </a:extLst>
        </xdr:cNvPr>
        <xdr:cNvSpPr txBox="1"/>
      </xdr:nvSpPr>
      <xdr:spPr>
        <a:xfrm>
          <a:off x="914400" y="11982449"/>
          <a:ext cx="8420100" cy="46767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latin typeface="+mn-ea"/>
              <a:ea typeface="+mn-ea"/>
            </a:rPr>
            <a:t>注意</a:t>
          </a:r>
          <a:endParaRPr kumimoji="1" lang="en-US" altLang="ja-JP" sz="1800" b="1">
            <a:latin typeface="+mn-ea"/>
            <a:ea typeface="+mn-ea"/>
          </a:endParaRPr>
        </a:p>
        <a:p>
          <a:r>
            <a:rPr kumimoji="1" lang="ja-JP" altLang="en-US" sz="1400">
              <a:latin typeface="+mn-ea"/>
              <a:ea typeface="+mn-ea"/>
            </a:rPr>
            <a:t>　患者シートでは、</a:t>
          </a:r>
          <a:r>
            <a:rPr kumimoji="1" lang="ja-JP" altLang="en-US" sz="1400" b="1">
              <a:solidFill>
                <a:schemeClr val="accent6"/>
              </a:solidFill>
              <a:latin typeface="+mn-ea"/>
              <a:ea typeface="+mn-ea"/>
            </a:rPr>
            <a:t>緑色</a:t>
          </a:r>
          <a:r>
            <a:rPr kumimoji="1" lang="ja-JP" altLang="en-US" sz="1400">
              <a:latin typeface="+mn-ea"/>
              <a:ea typeface="+mn-ea"/>
            </a:rPr>
            <a:t>と</a:t>
          </a:r>
          <a:r>
            <a:rPr kumimoji="1" lang="ja-JP" altLang="en-US" sz="1400" b="1">
              <a:solidFill>
                <a:srgbClr val="FFC000"/>
              </a:solidFill>
              <a:latin typeface="+mn-ea"/>
              <a:ea typeface="+mn-ea"/>
            </a:rPr>
            <a:t>黄色</a:t>
          </a:r>
          <a:r>
            <a:rPr kumimoji="1" lang="ja-JP" altLang="en-US" sz="1400">
              <a:latin typeface="+mn-ea"/>
              <a:ea typeface="+mn-ea"/>
            </a:rPr>
            <a:t>の枠の中の入力操作をして下さい。</a:t>
          </a:r>
          <a:endParaRPr kumimoji="1" lang="en-US" altLang="ja-JP" sz="1400">
            <a:latin typeface="+mn-ea"/>
            <a:ea typeface="+mn-ea"/>
          </a:endParaRPr>
        </a:p>
        <a:p>
          <a:r>
            <a:rPr kumimoji="1" lang="ja-JP" altLang="en-US" sz="1400" b="1">
              <a:solidFill>
                <a:schemeClr val="accent6"/>
              </a:solidFill>
              <a:latin typeface="+mn-ea"/>
              <a:ea typeface="+mn-ea"/>
            </a:rPr>
            <a:t>　緑色</a:t>
          </a:r>
          <a:r>
            <a:rPr kumimoji="1" lang="ja-JP" altLang="en-US" sz="1400">
              <a:latin typeface="+mn-ea"/>
              <a:ea typeface="+mn-ea"/>
            </a:rPr>
            <a:t>の枠に歯数や個数の数字を、</a:t>
          </a:r>
          <a:r>
            <a:rPr kumimoji="1" lang="ja-JP" altLang="en-US" sz="1400" b="1">
              <a:solidFill>
                <a:srgbClr val="FFC000"/>
              </a:solidFill>
              <a:latin typeface="+mn-ea"/>
              <a:ea typeface="+mn-ea"/>
            </a:rPr>
            <a:t>黄色</a:t>
          </a:r>
          <a:r>
            <a:rPr kumimoji="1" lang="ja-JP" altLang="en-US" sz="1400">
              <a:latin typeface="+mn-ea"/>
              <a:ea typeface="+mn-ea"/>
            </a:rPr>
            <a:t>の枠では該当するものを</a:t>
          </a:r>
          <a:r>
            <a:rPr kumimoji="1" lang="ja-JP" altLang="ja-JP" sz="1400">
              <a:solidFill>
                <a:schemeClr val="dk1"/>
              </a:solidFill>
              <a:effectLst/>
              <a:latin typeface="+mn-ea"/>
              <a:ea typeface="+mn-ea"/>
              <a:cs typeface="+mn-cs"/>
            </a:rPr>
            <a:t>プルダウン形式で</a:t>
          </a:r>
          <a:r>
            <a:rPr kumimoji="1" lang="ja-JP" altLang="en-US" sz="1400">
              <a:solidFill>
                <a:schemeClr val="dk1"/>
              </a:solidFill>
              <a:effectLst/>
              <a:latin typeface="+mn-ea"/>
              <a:ea typeface="+mn-ea"/>
              <a:cs typeface="+mn-cs"/>
            </a:rPr>
            <a:t>入力して下さい。</a:t>
          </a:r>
          <a:endParaRPr kumimoji="1" lang="en-US" altLang="ja-JP" sz="14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mn-lt"/>
              <a:ea typeface="+mn-ea"/>
              <a:cs typeface="+mn-cs"/>
            </a:rPr>
            <a:t>　患者シートでは、</a:t>
          </a:r>
          <a:r>
            <a:rPr kumimoji="1" lang="ja-JP" altLang="ja-JP" sz="1400" b="1" u="sng">
              <a:solidFill>
                <a:schemeClr val="accent6"/>
              </a:solidFill>
              <a:effectLst/>
              <a:latin typeface="+mn-lt"/>
              <a:ea typeface="+mn-ea"/>
              <a:cs typeface="+mn-cs"/>
            </a:rPr>
            <a:t>緑色</a:t>
          </a:r>
          <a:r>
            <a:rPr kumimoji="1" lang="ja-JP" altLang="ja-JP" sz="1400" u="sng">
              <a:solidFill>
                <a:schemeClr val="dk1"/>
              </a:solidFill>
              <a:effectLst/>
              <a:latin typeface="+mn-lt"/>
              <a:ea typeface="+mn-ea"/>
              <a:cs typeface="+mn-cs"/>
            </a:rPr>
            <a:t>と</a:t>
          </a:r>
          <a:r>
            <a:rPr kumimoji="1" lang="ja-JP" altLang="ja-JP" sz="1400" b="1" u="sng">
              <a:solidFill>
                <a:schemeClr val="accent4"/>
              </a:solidFill>
              <a:effectLst/>
              <a:latin typeface="+mn-lt"/>
              <a:ea typeface="+mn-ea"/>
              <a:cs typeface="+mn-cs"/>
            </a:rPr>
            <a:t>黄色</a:t>
          </a:r>
          <a:r>
            <a:rPr kumimoji="1" lang="ja-JP" altLang="ja-JP" sz="1400" u="sng">
              <a:solidFill>
                <a:schemeClr val="dk1"/>
              </a:solidFill>
              <a:effectLst/>
              <a:latin typeface="+mn-lt"/>
              <a:ea typeface="+mn-ea"/>
              <a:cs typeface="+mn-cs"/>
            </a:rPr>
            <a:t>の枠以外は、入力や改変</a:t>
          </a:r>
          <a:r>
            <a:rPr kumimoji="1" lang="ja-JP" altLang="en-US" sz="1400" u="sng">
              <a:solidFill>
                <a:schemeClr val="dk1"/>
              </a:solidFill>
              <a:effectLst/>
              <a:latin typeface="+mn-lt"/>
              <a:ea typeface="+mn-ea"/>
              <a:cs typeface="+mn-cs"/>
            </a:rPr>
            <a:t>を</a:t>
          </a:r>
          <a:r>
            <a:rPr kumimoji="1" lang="ja-JP" altLang="ja-JP" sz="1400" u="sng">
              <a:solidFill>
                <a:schemeClr val="dk1"/>
              </a:solidFill>
              <a:effectLst/>
              <a:latin typeface="+mn-lt"/>
              <a:ea typeface="+mn-ea"/>
              <a:cs typeface="+mn-cs"/>
            </a:rPr>
            <a:t>行わないでください</a:t>
          </a:r>
          <a:r>
            <a:rPr kumimoji="1" lang="ja-JP" altLang="ja-JP" sz="1400">
              <a:solidFill>
                <a:schemeClr val="dk1"/>
              </a:solidFill>
              <a:effectLst/>
              <a:latin typeface="+mn-lt"/>
              <a:ea typeface="+mn-ea"/>
              <a:cs typeface="+mn-cs"/>
            </a:rPr>
            <a:t>。集計計算が機能しなくなる恐れがあります。</a:t>
          </a:r>
          <a:endParaRPr lang="ja-JP" altLang="ja-JP"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mn-ea"/>
              <a:ea typeface="+mn-ea"/>
            </a:rPr>
            <a:t>　このページの「診断名」「治療ステージ」の項目は「選択して下さい」という表示になっていますが、</a:t>
          </a:r>
          <a:r>
            <a:rPr kumimoji="1" lang="ja-JP" altLang="en-US" sz="1400" b="1" u="sng">
              <a:solidFill>
                <a:schemeClr val="tx1"/>
              </a:solidFill>
              <a:latin typeface="+mn-ea"/>
              <a:ea typeface="+mn-ea"/>
            </a:rPr>
            <a:t>患者シート</a:t>
          </a:r>
          <a:r>
            <a:rPr kumimoji="1" lang="ja-JP" altLang="en-US" sz="1400" u="sng">
              <a:latin typeface="+mn-ea"/>
              <a:ea typeface="+mn-ea"/>
            </a:rPr>
            <a:t>で入力をされたものが</a:t>
          </a:r>
          <a:r>
            <a:rPr kumimoji="1" lang="ja-JP" altLang="en-US" sz="1400" b="1" u="sng">
              <a:solidFill>
                <a:schemeClr val="tx1"/>
              </a:solidFill>
              <a:latin typeface="+mn-ea"/>
              <a:ea typeface="+mn-ea"/>
            </a:rPr>
            <a:t>反映</a:t>
          </a:r>
          <a:r>
            <a:rPr kumimoji="1" lang="ja-JP" altLang="en-US" sz="1400" u="sng">
              <a:latin typeface="+mn-ea"/>
              <a:ea typeface="+mn-ea"/>
            </a:rPr>
            <a:t>されます</a:t>
          </a:r>
          <a:r>
            <a:rPr kumimoji="1" lang="ja-JP" altLang="en-US" sz="1400">
              <a:latin typeface="+mn-ea"/>
              <a:ea typeface="+mn-ea"/>
            </a:rPr>
            <a:t>ので、</a:t>
          </a:r>
          <a:r>
            <a:rPr kumimoji="1" lang="ja-JP" altLang="en-US" sz="1400" u="sng">
              <a:latin typeface="+mn-ea"/>
              <a:ea typeface="+mn-ea"/>
            </a:rPr>
            <a:t>この項では</a:t>
          </a:r>
          <a:r>
            <a:rPr kumimoji="1" lang="ja-JP" altLang="en-US" sz="1400" b="1" u="sng">
              <a:solidFill>
                <a:srgbClr val="FF0000"/>
              </a:solidFill>
              <a:latin typeface="+mn-ea"/>
              <a:ea typeface="+mn-ea"/>
            </a:rPr>
            <a:t>赤</a:t>
          </a:r>
          <a:r>
            <a:rPr kumimoji="1" lang="ja-JP" altLang="en-US" sz="1400" b="0" u="sng">
              <a:solidFill>
                <a:schemeClr val="tx1"/>
              </a:solidFill>
              <a:latin typeface="+mn-ea"/>
              <a:ea typeface="+mn-ea"/>
            </a:rPr>
            <a:t>枠</a:t>
          </a:r>
          <a:r>
            <a:rPr kumimoji="1" lang="ja-JP" altLang="en-US" sz="1400" u="sng">
              <a:latin typeface="+mn-ea"/>
              <a:ea typeface="+mn-ea"/>
            </a:rPr>
            <a:t>内以外に入力をしないで下さい</a:t>
          </a:r>
          <a:r>
            <a:rPr kumimoji="1" lang="ja-JP" altLang="en-US" sz="1400">
              <a:latin typeface="+mn-ea"/>
              <a:ea typeface="+mn-ea"/>
            </a:rPr>
            <a:t>。</a:t>
          </a:r>
          <a:r>
            <a:rPr kumimoji="1" lang="ja-JP" altLang="en-US" sz="1400">
              <a:solidFill>
                <a:schemeClr val="dk1"/>
              </a:solidFill>
              <a:effectLst/>
              <a:latin typeface="+mn-lt"/>
              <a:ea typeface="+mn-ea"/>
              <a:cs typeface="+mn-cs"/>
            </a:rPr>
            <a:t>歯</a:t>
          </a:r>
          <a:r>
            <a:rPr kumimoji="1" lang="ja-JP" altLang="ja-JP" sz="1400">
              <a:solidFill>
                <a:schemeClr val="dk1"/>
              </a:solidFill>
              <a:effectLst/>
              <a:latin typeface="+mn-lt"/>
              <a:ea typeface="+mn-ea"/>
              <a:cs typeface="+mn-cs"/>
            </a:rPr>
            <a:t>数や単位は、患者ごとに自動計算され</a:t>
          </a:r>
          <a:r>
            <a:rPr kumimoji="1" lang="ja-JP" altLang="en-US" sz="1400">
              <a:solidFill>
                <a:schemeClr val="dk1"/>
              </a:solidFill>
              <a:effectLst/>
              <a:latin typeface="+mn-lt"/>
              <a:ea typeface="+mn-ea"/>
              <a:cs typeface="+mn-cs"/>
            </a:rPr>
            <a:t>、このシートの</a:t>
          </a:r>
          <a:r>
            <a:rPr kumimoji="1" lang="ja-JP" altLang="en-US" sz="1400" b="1" u="sng">
              <a:solidFill>
                <a:schemeClr val="accent1"/>
              </a:solidFill>
              <a:latin typeface="+mn-ea"/>
              <a:ea typeface="+mn-ea"/>
            </a:rPr>
            <a:t>青色</a:t>
          </a:r>
          <a:r>
            <a:rPr kumimoji="1" lang="ja-JP" altLang="en-US" sz="1400" u="sng">
              <a:latin typeface="+mn-ea"/>
              <a:ea typeface="+mn-ea"/>
            </a:rPr>
            <a:t>枠内「残存歯数」「歯周外科件数」「単位数」に</a:t>
          </a:r>
          <a:r>
            <a:rPr kumimoji="1" lang="ja-JP" altLang="en-US" sz="1400" b="1" u="sng">
              <a:latin typeface="+mn-ea"/>
              <a:ea typeface="+mn-ea"/>
            </a:rPr>
            <a:t>自動</a:t>
          </a:r>
          <a:r>
            <a:rPr kumimoji="1" lang="ja-JP" altLang="ja-JP" sz="1400" b="1" u="sng">
              <a:solidFill>
                <a:schemeClr val="dk1"/>
              </a:solidFill>
              <a:effectLst/>
              <a:latin typeface="+mn-lt"/>
              <a:ea typeface="+mn-ea"/>
              <a:cs typeface="+mn-cs"/>
            </a:rPr>
            <a:t>集計される</a:t>
          </a:r>
          <a:r>
            <a:rPr kumimoji="1" lang="ja-JP" altLang="ja-JP" sz="1400">
              <a:solidFill>
                <a:schemeClr val="dk1"/>
              </a:solidFill>
              <a:effectLst/>
              <a:latin typeface="+mn-lt"/>
              <a:ea typeface="+mn-ea"/>
              <a:cs typeface="+mn-cs"/>
            </a:rPr>
            <a:t>ようになっています。</a:t>
          </a:r>
          <a:endParaRPr kumimoji="1" lang="en-US" altLang="ja-JP" sz="1400">
            <a:latin typeface="+mn-ea"/>
            <a:ea typeface="+mn-ea"/>
          </a:endParaRPr>
        </a:p>
        <a:p>
          <a:r>
            <a:rPr kumimoji="1" lang="ja-JP" altLang="en-US" sz="1400">
              <a:latin typeface="+mn-ea"/>
              <a:ea typeface="+mn-ea"/>
            </a:rPr>
            <a:t>　申請条件は、</a:t>
          </a:r>
          <a:r>
            <a:rPr kumimoji="1" lang="ja-JP" altLang="en-US" sz="1400" b="1">
              <a:solidFill>
                <a:srgbClr val="FF0000"/>
              </a:solidFill>
              <a:latin typeface="+mn-ea"/>
              <a:ea typeface="+mn-ea"/>
            </a:rPr>
            <a:t>総単位数</a:t>
          </a:r>
          <a:r>
            <a:rPr kumimoji="1" lang="en-US" altLang="ja-JP" sz="1400" b="1">
              <a:solidFill>
                <a:srgbClr val="FF0000"/>
              </a:solidFill>
              <a:latin typeface="+mn-ea"/>
              <a:ea typeface="+mn-ea"/>
            </a:rPr>
            <a:t>500</a:t>
          </a:r>
          <a:r>
            <a:rPr kumimoji="1" lang="ja-JP" altLang="en-US" sz="1400" b="1">
              <a:solidFill>
                <a:srgbClr val="FF0000"/>
              </a:solidFill>
              <a:latin typeface="+mn-ea"/>
              <a:ea typeface="+mn-ea"/>
            </a:rPr>
            <a:t>単位以上</a:t>
          </a:r>
          <a:r>
            <a:rPr kumimoji="1" lang="ja-JP" altLang="en-US" sz="1400">
              <a:latin typeface="+mn-ea"/>
              <a:ea typeface="+mn-ea"/>
            </a:rPr>
            <a:t>かつ</a:t>
          </a:r>
          <a:r>
            <a:rPr kumimoji="1" lang="ja-JP" altLang="en-US" sz="1400" b="1">
              <a:solidFill>
                <a:srgbClr val="FF0000"/>
              </a:solidFill>
              <a:latin typeface="+mn-ea"/>
              <a:ea typeface="+mn-ea"/>
            </a:rPr>
            <a:t>記録患者</a:t>
          </a:r>
          <a:r>
            <a:rPr kumimoji="1" lang="en-US" altLang="ja-JP" sz="1400" b="1">
              <a:solidFill>
                <a:srgbClr val="FF0000"/>
              </a:solidFill>
              <a:latin typeface="+mn-ea"/>
              <a:ea typeface="+mn-ea"/>
            </a:rPr>
            <a:t>5</a:t>
          </a:r>
          <a:r>
            <a:rPr kumimoji="1" lang="ja-JP" altLang="en-US" sz="1400" b="1">
              <a:solidFill>
                <a:srgbClr val="FF0000"/>
              </a:solidFill>
              <a:latin typeface="+mn-ea"/>
              <a:ea typeface="+mn-ea"/>
            </a:rPr>
            <a:t>名以上</a:t>
          </a:r>
          <a:r>
            <a:rPr kumimoji="1" lang="ja-JP" altLang="en-US" sz="1400">
              <a:latin typeface="+mn-ea"/>
              <a:ea typeface="+mn-ea"/>
            </a:rPr>
            <a:t>です。</a:t>
          </a:r>
          <a:endParaRPr kumimoji="1" lang="en-US" altLang="ja-JP" sz="1400">
            <a:latin typeface="+mn-ea"/>
            <a:ea typeface="+mn-ea"/>
          </a:endParaRPr>
        </a:p>
        <a:p>
          <a:r>
            <a:rPr kumimoji="1" lang="ja-JP" altLang="en-US" sz="1400">
              <a:latin typeface="+mn-ea"/>
              <a:ea typeface="+mn-ea"/>
            </a:rPr>
            <a:t>　この</a:t>
          </a:r>
          <a:r>
            <a:rPr kumimoji="1" lang="en-US" altLang="ja-JP" sz="1400" u="sng">
              <a:latin typeface="+mn-ea"/>
              <a:ea typeface="+mn-ea"/>
            </a:rPr>
            <a:t>Excel</a:t>
          </a:r>
          <a:r>
            <a:rPr kumimoji="1" lang="ja-JP" altLang="en-US" sz="1400" u="sng">
              <a:latin typeface="+mn-ea"/>
              <a:ea typeface="+mn-ea"/>
            </a:rPr>
            <a:t>は臨床実績</a:t>
          </a:r>
          <a:r>
            <a:rPr kumimoji="1" lang="ja-JP" altLang="en-US" sz="1400">
              <a:latin typeface="+mn-ea"/>
              <a:ea typeface="+mn-ea"/>
            </a:rPr>
            <a:t>を示すもので、</a:t>
          </a:r>
          <a:r>
            <a:rPr kumimoji="1" lang="ja-JP" altLang="en-US" sz="1400" u="sng">
              <a:latin typeface="+mn-ea"/>
              <a:ea typeface="+mn-ea"/>
            </a:rPr>
            <a:t>症例報告ではありません</a:t>
          </a:r>
          <a:r>
            <a:rPr kumimoji="1" lang="ja-JP" altLang="en-US" sz="1400">
              <a:latin typeface="+mn-ea"/>
              <a:ea typeface="+mn-ea"/>
            </a:rPr>
            <a:t>。専門医による専門性の高い高度な歯周治療が行われていることを前提とし、施術内容を詳細に記録する目的でないことをご理解下さい。</a:t>
          </a:r>
          <a:endParaRPr kumimoji="1" lang="en-US" altLang="ja-JP" sz="1400">
            <a:latin typeface="+mn-ea"/>
            <a:ea typeface="+mn-ea"/>
          </a:endParaRPr>
        </a:p>
        <a:p>
          <a:r>
            <a:rPr kumimoji="1" lang="ja-JP" altLang="en-US" sz="1400">
              <a:latin typeface="+mn-ea"/>
              <a:ea typeface="+mn-ea"/>
            </a:rPr>
            <a:t>　最近</a:t>
          </a:r>
          <a:r>
            <a:rPr kumimoji="1" lang="en-US" altLang="ja-JP" sz="1400">
              <a:latin typeface="+mn-ea"/>
              <a:ea typeface="+mn-ea"/>
            </a:rPr>
            <a:t>5</a:t>
          </a:r>
          <a:r>
            <a:rPr kumimoji="1" lang="ja-JP" altLang="en-US" sz="1400">
              <a:latin typeface="+mn-ea"/>
              <a:ea typeface="+mn-ea"/>
            </a:rPr>
            <a:t>カ年の専門医有効期間の実績に基づいて次期</a:t>
          </a:r>
          <a:r>
            <a:rPr kumimoji="1" lang="en-US" altLang="ja-JP" sz="1400">
              <a:latin typeface="+mn-ea"/>
              <a:ea typeface="+mn-ea"/>
            </a:rPr>
            <a:t>5</a:t>
          </a:r>
          <a:r>
            <a:rPr kumimoji="1" lang="ja-JP" altLang="en-US" sz="1400">
              <a:latin typeface="+mn-ea"/>
              <a:ea typeface="+mn-ea"/>
            </a:rPr>
            <a:t>年間の専門医資格を更新する申請するものです。</a:t>
          </a:r>
          <a:endParaRPr kumimoji="1" lang="en-US" altLang="ja-JP" sz="1400">
            <a:latin typeface="+mn-ea"/>
            <a:ea typeface="+mn-ea"/>
          </a:endParaRPr>
        </a:p>
        <a:p>
          <a:r>
            <a:rPr kumimoji="1" lang="ja-JP" altLang="en-US" sz="1400">
              <a:latin typeface="+mn-ea"/>
              <a:ea typeface="+mn-ea"/>
            </a:rPr>
            <a:t>　申請患者数が</a:t>
          </a:r>
          <a:r>
            <a:rPr kumimoji="1" lang="en-US" altLang="ja-JP" sz="1400">
              <a:latin typeface="+mn-ea"/>
              <a:ea typeface="+mn-ea"/>
            </a:rPr>
            <a:t>11</a:t>
          </a:r>
          <a:r>
            <a:rPr kumimoji="1" lang="ja-JP" altLang="en-US" sz="1400">
              <a:latin typeface="+mn-ea"/>
              <a:ea typeface="+mn-ea"/>
            </a:rPr>
            <a:t>名以上の場合は、事務局にご相談下さい。</a:t>
          </a:r>
          <a:endParaRPr kumimoji="1" lang="en-US" altLang="ja-JP" sz="1400">
            <a:latin typeface="+mn-ea"/>
            <a:ea typeface="+mn-ea"/>
          </a:endParaRPr>
        </a:p>
        <a:p>
          <a:endParaRPr kumimoji="1" lang="ja-JP" altLang="en-US" sz="1400">
            <a:latin typeface="+mn-ea"/>
            <a:ea typeface="+mn-ea"/>
          </a:endParaRPr>
        </a:p>
      </xdr:txBody>
    </xdr:sp>
    <xdr:clientData/>
  </xdr:twoCellAnchor>
  <xdr:twoCellAnchor>
    <xdr:from>
      <xdr:col>2</xdr:col>
      <xdr:colOff>28575</xdr:colOff>
      <xdr:row>12</xdr:row>
      <xdr:rowOff>161925</xdr:rowOff>
    </xdr:from>
    <xdr:to>
      <xdr:col>3</xdr:col>
      <xdr:colOff>809625</xdr:colOff>
      <xdr:row>14</xdr:row>
      <xdr:rowOff>9525</xdr:rowOff>
    </xdr:to>
    <xdr:sp macro="" textlink="">
      <xdr:nvSpPr>
        <xdr:cNvPr id="3" name="吹き出し: 四角形 2">
          <a:extLst>
            <a:ext uri="{FF2B5EF4-FFF2-40B4-BE49-F238E27FC236}">
              <a16:creationId xmlns:a16="http://schemas.microsoft.com/office/drawing/2014/main" id="{0DE5AA7A-EFE0-E792-3E10-B250C40409C5}"/>
            </a:ext>
          </a:extLst>
        </xdr:cNvPr>
        <xdr:cNvSpPr/>
      </xdr:nvSpPr>
      <xdr:spPr>
        <a:xfrm>
          <a:off x="857250" y="4657725"/>
          <a:ext cx="2752725" cy="561975"/>
        </a:xfrm>
        <a:prstGeom prst="wedgeRectCallout">
          <a:avLst>
            <a:gd name="adj1" fmla="val 33450"/>
            <a:gd name="adj2" fmla="val -122245"/>
          </a:avLst>
        </a:prstGeom>
        <a:solidFill>
          <a:srgbClr val="FFFF00"/>
        </a:solidFill>
        <a:ln w="28575">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kern="1200">
              <a:solidFill>
                <a:schemeClr val="tx1"/>
              </a:solidFill>
            </a:rPr>
            <a:t>赤枠内だけ記入して下さい</a:t>
          </a:r>
        </a:p>
      </xdr:txBody>
    </xdr:sp>
    <xdr:clientData/>
  </xdr:twoCellAnchor>
  <xdr:twoCellAnchor>
    <xdr:from>
      <xdr:col>3</xdr:col>
      <xdr:colOff>952501</xdr:colOff>
      <xdr:row>12</xdr:row>
      <xdr:rowOff>123825</xdr:rowOff>
    </xdr:from>
    <xdr:to>
      <xdr:col>6</xdr:col>
      <xdr:colOff>781050</xdr:colOff>
      <xdr:row>14</xdr:row>
      <xdr:rowOff>85725</xdr:rowOff>
    </xdr:to>
    <xdr:sp macro="" textlink="">
      <xdr:nvSpPr>
        <xdr:cNvPr id="4" name="吹き出し: 四角形 3">
          <a:extLst>
            <a:ext uri="{FF2B5EF4-FFF2-40B4-BE49-F238E27FC236}">
              <a16:creationId xmlns:a16="http://schemas.microsoft.com/office/drawing/2014/main" id="{6E17FFCD-B957-360E-C71F-0C58938448C1}"/>
            </a:ext>
          </a:extLst>
        </xdr:cNvPr>
        <xdr:cNvSpPr/>
      </xdr:nvSpPr>
      <xdr:spPr>
        <a:xfrm>
          <a:off x="3752851" y="4619625"/>
          <a:ext cx="3267074" cy="771525"/>
        </a:xfrm>
        <a:prstGeom prst="wedgeRectCallout">
          <a:avLst>
            <a:gd name="adj1" fmla="val 3024"/>
            <a:gd name="adj2" fmla="val 87500"/>
          </a:avLst>
        </a:prstGeom>
        <a:solidFill>
          <a:srgbClr val="FFFF00"/>
        </a:solidFill>
        <a:ln w="28575">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kern="1200">
              <a:solidFill>
                <a:schemeClr val="tx1"/>
              </a:solidFill>
            </a:rPr>
            <a:t>以下の青色枠内には入力不可。</a:t>
          </a:r>
          <a:endParaRPr kumimoji="1" lang="en-US" altLang="ja-JP" sz="1600" b="1" kern="1200">
            <a:solidFill>
              <a:schemeClr val="tx1"/>
            </a:solidFill>
          </a:endParaRPr>
        </a:p>
        <a:p>
          <a:pPr algn="l"/>
          <a:r>
            <a:rPr kumimoji="1" lang="ja-JP" altLang="en-US" sz="1600" b="1" kern="1200">
              <a:solidFill>
                <a:schemeClr val="tx1"/>
              </a:solidFill>
            </a:rPr>
            <a:t>「患者シート」自動反映します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257175</xdr:colOff>
      <xdr:row>2</xdr:row>
      <xdr:rowOff>514350</xdr:rowOff>
    </xdr:from>
    <xdr:to>
      <xdr:col>7</xdr:col>
      <xdr:colOff>438150</xdr:colOff>
      <xdr:row>29</xdr:row>
      <xdr:rowOff>135852</xdr:rowOff>
    </xdr:to>
    <xdr:grpSp>
      <xdr:nvGrpSpPr>
        <xdr:cNvPr id="2" name="グループ化 1">
          <a:extLst>
            <a:ext uri="{FF2B5EF4-FFF2-40B4-BE49-F238E27FC236}">
              <a16:creationId xmlns:a16="http://schemas.microsoft.com/office/drawing/2014/main" id="{16764DE5-7E5B-4F7A-96ED-5085C1374B5D}"/>
            </a:ext>
          </a:extLst>
        </xdr:cNvPr>
        <xdr:cNvGrpSpPr/>
      </xdr:nvGrpSpPr>
      <xdr:grpSpPr>
        <a:xfrm>
          <a:off x="1457325" y="1228725"/>
          <a:ext cx="5381625" cy="5860377"/>
          <a:chOff x="2304150" y="762557"/>
          <a:chExt cx="5381625" cy="5860377"/>
        </a:xfrm>
      </xdr:grpSpPr>
      <xdr:sp macro="" textlink="">
        <xdr:nvSpPr>
          <xdr:cNvPr id="6" name="テキスト ボックス 1">
            <a:extLst>
              <a:ext uri="{FF2B5EF4-FFF2-40B4-BE49-F238E27FC236}">
                <a16:creationId xmlns:a16="http://schemas.microsoft.com/office/drawing/2014/main" id="{5A013556-4FE9-15A9-46D7-33995B3BAE5F}"/>
              </a:ext>
            </a:extLst>
          </xdr:cNvPr>
          <xdr:cNvSpPr txBox="1"/>
        </xdr:nvSpPr>
        <xdr:spPr>
          <a:xfrm rot="21054188">
            <a:off x="2304150" y="2741513"/>
            <a:ext cx="5381625" cy="388142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0">
                <a:latin typeface="HGP創英角ｺﾞｼｯｸUB" panose="020B0900000000000000" pitchFamily="50" charset="-128"/>
                <a:ea typeface="HGP創英角ｺﾞｼｯｸUB" panose="020B0900000000000000" pitchFamily="50" charset="-128"/>
              </a:rPr>
              <a:t>入力方法</a:t>
            </a:r>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１．申請者が入力するのは黄色と緑色のセルだけです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２．</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はじめに「残存歯数」を半角で入力して下さい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３．</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黄色枠の中はプルダウンで選択して下さい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４．項目やプルダウンをクリックするとヒントが表示されます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５．緑枠の中には、歯数もしくは個数を「半角数字」で入力して下さい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６．外科処置は右に別枠になっています。実施した歯数を「半角数字」で入力して下さい。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　　この付箋は、読んだ後は消去して下さい。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ja-JP" altLang="en-US" sz="1400" b="1">
              <a:latin typeface="HGP創英角ｺﾞｼｯｸUB" panose="020B0900000000000000" pitchFamily="50" charset="-128"/>
              <a:ea typeface="HGP創英角ｺﾞｼｯｸUB" panose="020B0900000000000000" pitchFamily="50" charset="-128"/>
            </a:endParaRPr>
          </a:p>
        </xdr:txBody>
      </xdr:sp>
      <xdr:sp macro="" textlink="">
        <xdr:nvSpPr>
          <xdr:cNvPr id="7" name="矢印: 下 6">
            <a:extLst>
              <a:ext uri="{FF2B5EF4-FFF2-40B4-BE49-F238E27FC236}">
                <a16:creationId xmlns:a16="http://schemas.microsoft.com/office/drawing/2014/main" id="{0C7A7EC7-30BE-A395-1D02-D3116434AF26}"/>
              </a:ext>
            </a:extLst>
          </xdr:cNvPr>
          <xdr:cNvSpPr/>
        </xdr:nvSpPr>
        <xdr:spPr>
          <a:xfrm rot="10800000">
            <a:off x="5550270" y="762557"/>
            <a:ext cx="828675" cy="1857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190500</xdr:colOff>
      <xdr:row>2</xdr:row>
      <xdr:rowOff>485775</xdr:rowOff>
    </xdr:from>
    <xdr:to>
      <xdr:col>7</xdr:col>
      <xdr:colOff>371475</xdr:colOff>
      <xdr:row>29</xdr:row>
      <xdr:rowOff>107277</xdr:rowOff>
    </xdr:to>
    <xdr:grpSp>
      <xdr:nvGrpSpPr>
        <xdr:cNvPr id="2" name="グループ化 1">
          <a:extLst>
            <a:ext uri="{FF2B5EF4-FFF2-40B4-BE49-F238E27FC236}">
              <a16:creationId xmlns:a16="http://schemas.microsoft.com/office/drawing/2014/main" id="{CE2ED954-E7CF-4989-8314-A6935436BA85}"/>
            </a:ext>
          </a:extLst>
        </xdr:cNvPr>
        <xdr:cNvGrpSpPr/>
      </xdr:nvGrpSpPr>
      <xdr:grpSpPr>
        <a:xfrm>
          <a:off x="1390650" y="1200150"/>
          <a:ext cx="5381625" cy="5860377"/>
          <a:chOff x="2304150" y="762557"/>
          <a:chExt cx="5381625" cy="5860377"/>
        </a:xfrm>
      </xdr:grpSpPr>
      <xdr:sp macro="" textlink="">
        <xdr:nvSpPr>
          <xdr:cNvPr id="6" name="テキスト ボックス 1">
            <a:extLst>
              <a:ext uri="{FF2B5EF4-FFF2-40B4-BE49-F238E27FC236}">
                <a16:creationId xmlns:a16="http://schemas.microsoft.com/office/drawing/2014/main" id="{1EB93E29-645F-9AB3-534E-F3316DE7FD46}"/>
              </a:ext>
            </a:extLst>
          </xdr:cNvPr>
          <xdr:cNvSpPr txBox="1"/>
        </xdr:nvSpPr>
        <xdr:spPr>
          <a:xfrm rot="21054188">
            <a:off x="2304150" y="2741513"/>
            <a:ext cx="5381625" cy="388142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0">
                <a:latin typeface="HGP創英角ｺﾞｼｯｸUB" panose="020B0900000000000000" pitchFamily="50" charset="-128"/>
                <a:ea typeface="HGP創英角ｺﾞｼｯｸUB" panose="020B0900000000000000" pitchFamily="50" charset="-128"/>
              </a:rPr>
              <a:t>入力方法</a:t>
            </a:r>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１．申請者が入力するのは黄色と緑色のセルだけです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２．</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はじめに「残存歯数」を半角で入力して下さい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３．</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黄色枠の中はプルダウンで選択して下さい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４．項目やプルダウンをクリックするとヒントが表示されます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５．緑枠の中には、歯数もしくは個数を「半角数字」で入力して下さい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６．外科処置は右に別枠になっています。実施した歯数を「半角数字」で入力して下さい。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　　この付箋は、読んだ後は消去して下さい。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ja-JP" altLang="en-US" sz="1400" b="1">
              <a:latin typeface="HGP創英角ｺﾞｼｯｸUB" panose="020B0900000000000000" pitchFamily="50" charset="-128"/>
              <a:ea typeface="HGP創英角ｺﾞｼｯｸUB" panose="020B0900000000000000" pitchFamily="50" charset="-128"/>
            </a:endParaRPr>
          </a:p>
        </xdr:txBody>
      </xdr:sp>
      <xdr:sp macro="" textlink="">
        <xdr:nvSpPr>
          <xdr:cNvPr id="7" name="矢印: 下 6">
            <a:extLst>
              <a:ext uri="{FF2B5EF4-FFF2-40B4-BE49-F238E27FC236}">
                <a16:creationId xmlns:a16="http://schemas.microsoft.com/office/drawing/2014/main" id="{D7E064A0-35A7-6EF0-BCEC-05FF71CC8B60}"/>
              </a:ext>
            </a:extLst>
          </xdr:cNvPr>
          <xdr:cNvSpPr/>
        </xdr:nvSpPr>
        <xdr:spPr>
          <a:xfrm rot="10800000">
            <a:off x="5550270" y="762557"/>
            <a:ext cx="828675" cy="1857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175313</xdr:colOff>
      <xdr:row>2</xdr:row>
      <xdr:rowOff>447675</xdr:rowOff>
    </xdr:from>
    <xdr:to>
      <xdr:col>7</xdr:col>
      <xdr:colOff>356288</xdr:colOff>
      <xdr:row>29</xdr:row>
      <xdr:rowOff>69177</xdr:rowOff>
    </xdr:to>
    <xdr:grpSp>
      <xdr:nvGrpSpPr>
        <xdr:cNvPr id="4" name="グループ化 3">
          <a:extLst>
            <a:ext uri="{FF2B5EF4-FFF2-40B4-BE49-F238E27FC236}">
              <a16:creationId xmlns:a16="http://schemas.microsoft.com/office/drawing/2014/main" id="{F3FA8341-1BBF-93CE-65EE-62BC175F37D0}"/>
            </a:ext>
          </a:extLst>
        </xdr:cNvPr>
        <xdr:cNvGrpSpPr/>
      </xdr:nvGrpSpPr>
      <xdr:grpSpPr>
        <a:xfrm>
          <a:off x="1375463" y="1162050"/>
          <a:ext cx="5381625" cy="5860377"/>
          <a:chOff x="2304150" y="762557"/>
          <a:chExt cx="5381625" cy="5860377"/>
        </a:xfrm>
      </xdr:grpSpPr>
      <xdr:sp macro="" textlink="">
        <xdr:nvSpPr>
          <xdr:cNvPr id="5" name="テキスト ボックス 1">
            <a:extLst>
              <a:ext uri="{FF2B5EF4-FFF2-40B4-BE49-F238E27FC236}">
                <a16:creationId xmlns:a16="http://schemas.microsoft.com/office/drawing/2014/main" id="{3498AF68-187C-9C7F-C833-B86C40FAAB7C}"/>
              </a:ext>
            </a:extLst>
          </xdr:cNvPr>
          <xdr:cNvSpPr txBox="1"/>
        </xdr:nvSpPr>
        <xdr:spPr>
          <a:xfrm rot="21054188">
            <a:off x="2304150" y="2741513"/>
            <a:ext cx="5381625" cy="388142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0">
                <a:latin typeface="HGP創英角ｺﾞｼｯｸUB" panose="020B0900000000000000" pitchFamily="50" charset="-128"/>
                <a:ea typeface="HGP創英角ｺﾞｼｯｸUB" panose="020B0900000000000000" pitchFamily="50" charset="-128"/>
              </a:rPr>
              <a:t>入力方法</a:t>
            </a:r>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１．申請者が入力するのは黄色と緑色のセルだけです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２．</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はじめに「残存歯数」を半角で入力して下さい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３．</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黄色枠の中はプルダウンで選択して下さい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４．項目やプルダウンをクリックするとヒントが表示されます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５．緑枠の中には、歯数もしくは個数を「半角数字」で入力して下さい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６．外科処置は右に別枠になっています。実施した歯数を「半角数字」で入力して下さい。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　　この付箋は、読んだ後は消去して下さい。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ja-JP" altLang="en-US" sz="1400" b="1">
              <a:latin typeface="HGP創英角ｺﾞｼｯｸUB" panose="020B0900000000000000" pitchFamily="50" charset="-128"/>
              <a:ea typeface="HGP創英角ｺﾞｼｯｸUB" panose="020B0900000000000000" pitchFamily="50" charset="-128"/>
            </a:endParaRPr>
          </a:p>
        </xdr:txBody>
      </xdr:sp>
      <xdr:sp macro="" textlink="">
        <xdr:nvSpPr>
          <xdr:cNvPr id="6" name="矢印: 下 5">
            <a:extLst>
              <a:ext uri="{FF2B5EF4-FFF2-40B4-BE49-F238E27FC236}">
                <a16:creationId xmlns:a16="http://schemas.microsoft.com/office/drawing/2014/main" id="{B3CA6593-A45D-0276-2F0A-7A4AAE2E3830}"/>
              </a:ext>
            </a:extLst>
          </xdr:cNvPr>
          <xdr:cNvSpPr/>
        </xdr:nvSpPr>
        <xdr:spPr>
          <a:xfrm rot="10800000">
            <a:off x="5550270" y="762557"/>
            <a:ext cx="828675" cy="1857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2</xdr:row>
      <xdr:rowOff>457200</xdr:rowOff>
    </xdr:from>
    <xdr:to>
      <xdr:col>7</xdr:col>
      <xdr:colOff>495300</xdr:colOff>
      <xdr:row>29</xdr:row>
      <xdr:rowOff>78702</xdr:rowOff>
    </xdr:to>
    <xdr:grpSp>
      <xdr:nvGrpSpPr>
        <xdr:cNvPr id="2" name="グループ化 1">
          <a:extLst>
            <a:ext uri="{FF2B5EF4-FFF2-40B4-BE49-F238E27FC236}">
              <a16:creationId xmlns:a16="http://schemas.microsoft.com/office/drawing/2014/main" id="{85BD0EB4-D521-478B-B271-AD7A7FE723DE}"/>
            </a:ext>
          </a:extLst>
        </xdr:cNvPr>
        <xdr:cNvGrpSpPr/>
      </xdr:nvGrpSpPr>
      <xdr:grpSpPr>
        <a:xfrm>
          <a:off x="1514475" y="1171575"/>
          <a:ext cx="5381625" cy="5860377"/>
          <a:chOff x="2304150" y="762557"/>
          <a:chExt cx="5381625" cy="5860377"/>
        </a:xfrm>
      </xdr:grpSpPr>
      <xdr:sp macro="" textlink="">
        <xdr:nvSpPr>
          <xdr:cNvPr id="3" name="テキスト ボックス 1">
            <a:extLst>
              <a:ext uri="{FF2B5EF4-FFF2-40B4-BE49-F238E27FC236}">
                <a16:creationId xmlns:a16="http://schemas.microsoft.com/office/drawing/2014/main" id="{12D35D73-45F5-EC27-F3B4-E1240DB148EC}"/>
              </a:ext>
            </a:extLst>
          </xdr:cNvPr>
          <xdr:cNvSpPr txBox="1"/>
        </xdr:nvSpPr>
        <xdr:spPr>
          <a:xfrm rot="21054188">
            <a:off x="2304150" y="2741513"/>
            <a:ext cx="5381625" cy="388142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0">
                <a:latin typeface="HGP創英角ｺﾞｼｯｸUB" panose="020B0900000000000000" pitchFamily="50" charset="-128"/>
                <a:ea typeface="HGP創英角ｺﾞｼｯｸUB" panose="020B0900000000000000" pitchFamily="50" charset="-128"/>
              </a:rPr>
              <a:t>入力方法</a:t>
            </a:r>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１．申請者が入力するのは黄色と緑色のセルだけです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２．</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はじめに「残存歯数」を半角で入力して下さい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３．</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黄色枠の中はプルダウンで選択して下さい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４．項目やプルダウンをクリックするとヒントが表示されます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５．緑枠の中には、歯数もしくは個数を「半角数字」で入力して下さい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６．外科処置は右に別枠になっています。実施した歯数を「半角数字」で入力して下さい。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　　この付箋は、読んだ後は消去して下さい。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ja-JP" altLang="en-US" sz="1400" b="1">
              <a:latin typeface="HGP創英角ｺﾞｼｯｸUB" panose="020B0900000000000000" pitchFamily="50" charset="-128"/>
              <a:ea typeface="HGP創英角ｺﾞｼｯｸUB" panose="020B0900000000000000" pitchFamily="50" charset="-128"/>
            </a:endParaRPr>
          </a:p>
        </xdr:txBody>
      </xdr:sp>
      <xdr:sp macro="" textlink="">
        <xdr:nvSpPr>
          <xdr:cNvPr id="4" name="矢印: 下 3">
            <a:extLst>
              <a:ext uri="{FF2B5EF4-FFF2-40B4-BE49-F238E27FC236}">
                <a16:creationId xmlns:a16="http://schemas.microsoft.com/office/drawing/2014/main" id="{5870619F-79BC-18F6-DE61-41C90464A96E}"/>
              </a:ext>
            </a:extLst>
          </xdr:cNvPr>
          <xdr:cNvSpPr/>
        </xdr:nvSpPr>
        <xdr:spPr>
          <a:xfrm rot="10800000">
            <a:off x="5550270" y="762557"/>
            <a:ext cx="828675" cy="1857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2</xdr:row>
      <xdr:rowOff>438150</xdr:rowOff>
    </xdr:from>
    <xdr:to>
      <xdr:col>7</xdr:col>
      <xdr:colOff>371475</xdr:colOff>
      <xdr:row>29</xdr:row>
      <xdr:rowOff>59652</xdr:rowOff>
    </xdr:to>
    <xdr:grpSp>
      <xdr:nvGrpSpPr>
        <xdr:cNvPr id="2" name="グループ化 1">
          <a:extLst>
            <a:ext uri="{FF2B5EF4-FFF2-40B4-BE49-F238E27FC236}">
              <a16:creationId xmlns:a16="http://schemas.microsoft.com/office/drawing/2014/main" id="{A98E4DE7-51D1-405F-98EE-48B77D4FC97A}"/>
            </a:ext>
          </a:extLst>
        </xdr:cNvPr>
        <xdr:cNvGrpSpPr/>
      </xdr:nvGrpSpPr>
      <xdr:grpSpPr>
        <a:xfrm>
          <a:off x="1390650" y="1152525"/>
          <a:ext cx="5381625" cy="5860377"/>
          <a:chOff x="2304150" y="762557"/>
          <a:chExt cx="5381625" cy="5860377"/>
        </a:xfrm>
      </xdr:grpSpPr>
      <xdr:sp macro="" textlink="">
        <xdr:nvSpPr>
          <xdr:cNvPr id="6" name="テキスト ボックス 1">
            <a:extLst>
              <a:ext uri="{FF2B5EF4-FFF2-40B4-BE49-F238E27FC236}">
                <a16:creationId xmlns:a16="http://schemas.microsoft.com/office/drawing/2014/main" id="{28610DB5-4263-89EF-BF41-EDDB1E459ADA}"/>
              </a:ext>
            </a:extLst>
          </xdr:cNvPr>
          <xdr:cNvSpPr txBox="1"/>
        </xdr:nvSpPr>
        <xdr:spPr>
          <a:xfrm rot="21054188">
            <a:off x="2304150" y="2741513"/>
            <a:ext cx="5381625" cy="388142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0">
                <a:latin typeface="HGP創英角ｺﾞｼｯｸUB" panose="020B0900000000000000" pitchFamily="50" charset="-128"/>
                <a:ea typeface="HGP創英角ｺﾞｼｯｸUB" panose="020B0900000000000000" pitchFamily="50" charset="-128"/>
              </a:rPr>
              <a:t>入力方法</a:t>
            </a:r>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１．申請者が入力するのは黄色と緑色のセルだけです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２．</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はじめに「残存歯数」を半角で入力して下さい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３．</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黄色枠の中はプルダウンで選択して下さい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４．項目やプルダウンをクリックするとヒントが表示されます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５．緑枠の中には、歯数もしくは個数を「半角数字」で入力して下さい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６．外科処置は右に別枠になっています。実施した歯数を「半角数字」で入力して下さい。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　　この付箋は、読んだ後は消去して下さい。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ja-JP" altLang="en-US" sz="1400" b="1">
              <a:latin typeface="HGP創英角ｺﾞｼｯｸUB" panose="020B0900000000000000" pitchFamily="50" charset="-128"/>
              <a:ea typeface="HGP創英角ｺﾞｼｯｸUB" panose="020B0900000000000000" pitchFamily="50" charset="-128"/>
            </a:endParaRPr>
          </a:p>
        </xdr:txBody>
      </xdr:sp>
      <xdr:sp macro="" textlink="">
        <xdr:nvSpPr>
          <xdr:cNvPr id="7" name="矢印: 下 6">
            <a:extLst>
              <a:ext uri="{FF2B5EF4-FFF2-40B4-BE49-F238E27FC236}">
                <a16:creationId xmlns:a16="http://schemas.microsoft.com/office/drawing/2014/main" id="{FFBF6DD5-AAB5-6367-907F-54BD14731CD2}"/>
              </a:ext>
            </a:extLst>
          </xdr:cNvPr>
          <xdr:cNvSpPr/>
        </xdr:nvSpPr>
        <xdr:spPr>
          <a:xfrm rot="10800000">
            <a:off x="5550270" y="762557"/>
            <a:ext cx="828675" cy="1857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276225</xdr:colOff>
      <xdr:row>2</xdr:row>
      <xdr:rowOff>561975</xdr:rowOff>
    </xdr:from>
    <xdr:to>
      <xdr:col>7</xdr:col>
      <xdr:colOff>457200</xdr:colOff>
      <xdr:row>29</xdr:row>
      <xdr:rowOff>183477</xdr:rowOff>
    </xdr:to>
    <xdr:grpSp>
      <xdr:nvGrpSpPr>
        <xdr:cNvPr id="2" name="グループ化 1">
          <a:extLst>
            <a:ext uri="{FF2B5EF4-FFF2-40B4-BE49-F238E27FC236}">
              <a16:creationId xmlns:a16="http://schemas.microsoft.com/office/drawing/2014/main" id="{A9646A72-1F03-4D42-BAAA-FE9CE74B5C04}"/>
            </a:ext>
          </a:extLst>
        </xdr:cNvPr>
        <xdr:cNvGrpSpPr/>
      </xdr:nvGrpSpPr>
      <xdr:grpSpPr>
        <a:xfrm>
          <a:off x="1476375" y="1276350"/>
          <a:ext cx="5381625" cy="5860377"/>
          <a:chOff x="2304150" y="762557"/>
          <a:chExt cx="5381625" cy="5860377"/>
        </a:xfrm>
      </xdr:grpSpPr>
      <xdr:sp macro="" textlink="">
        <xdr:nvSpPr>
          <xdr:cNvPr id="6" name="テキスト ボックス 1">
            <a:extLst>
              <a:ext uri="{FF2B5EF4-FFF2-40B4-BE49-F238E27FC236}">
                <a16:creationId xmlns:a16="http://schemas.microsoft.com/office/drawing/2014/main" id="{59102E49-CB3B-E733-244B-5DC90ACB3B80}"/>
              </a:ext>
            </a:extLst>
          </xdr:cNvPr>
          <xdr:cNvSpPr txBox="1"/>
        </xdr:nvSpPr>
        <xdr:spPr>
          <a:xfrm rot="21054188">
            <a:off x="2304150" y="2741513"/>
            <a:ext cx="5381625" cy="388142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0">
                <a:latin typeface="HGP創英角ｺﾞｼｯｸUB" panose="020B0900000000000000" pitchFamily="50" charset="-128"/>
                <a:ea typeface="HGP創英角ｺﾞｼｯｸUB" panose="020B0900000000000000" pitchFamily="50" charset="-128"/>
              </a:rPr>
              <a:t>入力方法</a:t>
            </a:r>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１．申請者が入力するのは黄色と緑色のセルだけです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２．</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はじめに「残存歯数」を半角で入力して下さい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３．</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黄色枠の中はプルダウンで選択して下さい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４．項目やプルダウンをクリックするとヒントが表示されます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５．緑枠の中には、歯数もしくは個数を「半角数字」で入力して下さい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６．外科処置は右に別枠になっています。実施した歯数を「半角数字」で入力して下さい。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　　この付箋は、読んだ後は消去して下さい。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ja-JP" altLang="en-US" sz="1400" b="1">
              <a:latin typeface="HGP創英角ｺﾞｼｯｸUB" panose="020B0900000000000000" pitchFamily="50" charset="-128"/>
              <a:ea typeface="HGP創英角ｺﾞｼｯｸUB" panose="020B0900000000000000" pitchFamily="50" charset="-128"/>
            </a:endParaRPr>
          </a:p>
        </xdr:txBody>
      </xdr:sp>
      <xdr:sp macro="" textlink="">
        <xdr:nvSpPr>
          <xdr:cNvPr id="7" name="矢印: 下 6">
            <a:extLst>
              <a:ext uri="{FF2B5EF4-FFF2-40B4-BE49-F238E27FC236}">
                <a16:creationId xmlns:a16="http://schemas.microsoft.com/office/drawing/2014/main" id="{84080669-CF3D-6B38-A890-40708CC59900}"/>
              </a:ext>
            </a:extLst>
          </xdr:cNvPr>
          <xdr:cNvSpPr/>
        </xdr:nvSpPr>
        <xdr:spPr>
          <a:xfrm rot="10800000">
            <a:off x="5550270" y="762557"/>
            <a:ext cx="828675" cy="1857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66675</xdr:colOff>
      <xdr:row>2</xdr:row>
      <xdr:rowOff>400050</xdr:rowOff>
    </xdr:from>
    <xdr:to>
      <xdr:col>7</xdr:col>
      <xdr:colOff>247650</xdr:colOff>
      <xdr:row>29</xdr:row>
      <xdr:rowOff>21552</xdr:rowOff>
    </xdr:to>
    <xdr:grpSp>
      <xdr:nvGrpSpPr>
        <xdr:cNvPr id="2" name="グループ化 1">
          <a:extLst>
            <a:ext uri="{FF2B5EF4-FFF2-40B4-BE49-F238E27FC236}">
              <a16:creationId xmlns:a16="http://schemas.microsoft.com/office/drawing/2014/main" id="{A5A0FE90-8C0A-4066-920F-2AD4E9CBD92B}"/>
            </a:ext>
          </a:extLst>
        </xdr:cNvPr>
        <xdr:cNvGrpSpPr/>
      </xdr:nvGrpSpPr>
      <xdr:grpSpPr>
        <a:xfrm>
          <a:off x="1266825" y="1114425"/>
          <a:ext cx="5381625" cy="5860377"/>
          <a:chOff x="2304150" y="762557"/>
          <a:chExt cx="5381625" cy="5860377"/>
        </a:xfrm>
      </xdr:grpSpPr>
      <xdr:sp macro="" textlink="">
        <xdr:nvSpPr>
          <xdr:cNvPr id="6" name="テキスト ボックス 1">
            <a:extLst>
              <a:ext uri="{FF2B5EF4-FFF2-40B4-BE49-F238E27FC236}">
                <a16:creationId xmlns:a16="http://schemas.microsoft.com/office/drawing/2014/main" id="{A4176798-D881-D931-153F-302C29F990B9}"/>
              </a:ext>
            </a:extLst>
          </xdr:cNvPr>
          <xdr:cNvSpPr txBox="1"/>
        </xdr:nvSpPr>
        <xdr:spPr>
          <a:xfrm rot="21054188">
            <a:off x="2304150" y="2741513"/>
            <a:ext cx="5381625" cy="388142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0">
                <a:latin typeface="HGP創英角ｺﾞｼｯｸUB" panose="020B0900000000000000" pitchFamily="50" charset="-128"/>
                <a:ea typeface="HGP創英角ｺﾞｼｯｸUB" panose="020B0900000000000000" pitchFamily="50" charset="-128"/>
              </a:rPr>
              <a:t>入力方法</a:t>
            </a:r>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１．申請者が入力するのは黄色と緑色のセルだけです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２．</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はじめに「残存歯数」を半角で入力して下さい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３．</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黄色枠の中はプルダウンで選択して下さい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４．項目やプルダウンをクリックするとヒントが表示されます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５．緑枠の中には、歯数もしくは個数を「半角数字」で入力して下さい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６．外科処置は右に別枠になっています。実施した歯数を「半角数字」で入力して下さい。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　　この付箋は、読んだ後は消去して下さい。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ja-JP" altLang="en-US" sz="1400" b="1">
              <a:latin typeface="HGP創英角ｺﾞｼｯｸUB" panose="020B0900000000000000" pitchFamily="50" charset="-128"/>
              <a:ea typeface="HGP創英角ｺﾞｼｯｸUB" panose="020B0900000000000000" pitchFamily="50" charset="-128"/>
            </a:endParaRPr>
          </a:p>
        </xdr:txBody>
      </xdr:sp>
      <xdr:sp macro="" textlink="">
        <xdr:nvSpPr>
          <xdr:cNvPr id="7" name="矢印: 下 6">
            <a:extLst>
              <a:ext uri="{FF2B5EF4-FFF2-40B4-BE49-F238E27FC236}">
                <a16:creationId xmlns:a16="http://schemas.microsoft.com/office/drawing/2014/main" id="{D0D8C70F-2422-3C02-219B-47D7D8863FE5}"/>
              </a:ext>
            </a:extLst>
          </xdr:cNvPr>
          <xdr:cNvSpPr/>
        </xdr:nvSpPr>
        <xdr:spPr>
          <a:xfrm rot="10800000">
            <a:off x="5550270" y="762557"/>
            <a:ext cx="828675" cy="1857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180975</xdr:colOff>
      <xdr:row>2</xdr:row>
      <xdr:rowOff>476250</xdr:rowOff>
    </xdr:from>
    <xdr:to>
      <xdr:col>7</xdr:col>
      <xdr:colOff>361950</xdr:colOff>
      <xdr:row>29</xdr:row>
      <xdr:rowOff>97752</xdr:rowOff>
    </xdr:to>
    <xdr:grpSp>
      <xdr:nvGrpSpPr>
        <xdr:cNvPr id="2" name="グループ化 1">
          <a:extLst>
            <a:ext uri="{FF2B5EF4-FFF2-40B4-BE49-F238E27FC236}">
              <a16:creationId xmlns:a16="http://schemas.microsoft.com/office/drawing/2014/main" id="{353FF1EA-C3D6-4AB1-B96D-23F4F403772C}"/>
            </a:ext>
          </a:extLst>
        </xdr:cNvPr>
        <xdr:cNvGrpSpPr/>
      </xdr:nvGrpSpPr>
      <xdr:grpSpPr>
        <a:xfrm>
          <a:off x="1381125" y="1190625"/>
          <a:ext cx="5381625" cy="5860377"/>
          <a:chOff x="2304150" y="762557"/>
          <a:chExt cx="5381625" cy="5860377"/>
        </a:xfrm>
      </xdr:grpSpPr>
      <xdr:sp macro="" textlink="">
        <xdr:nvSpPr>
          <xdr:cNvPr id="6" name="テキスト ボックス 1">
            <a:extLst>
              <a:ext uri="{FF2B5EF4-FFF2-40B4-BE49-F238E27FC236}">
                <a16:creationId xmlns:a16="http://schemas.microsoft.com/office/drawing/2014/main" id="{C34ED849-2A81-6B63-D382-AC22E0F09252}"/>
              </a:ext>
            </a:extLst>
          </xdr:cNvPr>
          <xdr:cNvSpPr txBox="1"/>
        </xdr:nvSpPr>
        <xdr:spPr>
          <a:xfrm rot="21054188">
            <a:off x="2304150" y="2741513"/>
            <a:ext cx="5381625" cy="388142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0">
                <a:latin typeface="HGP創英角ｺﾞｼｯｸUB" panose="020B0900000000000000" pitchFamily="50" charset="-128"/>
                <a:ea typeface="HGP創英角ｺﾞｼｯｸUB" panose="020B0900000000000000" pitchFamily="50" charset="-128"/>
              </a:rPr>
              <a:t>入力方法</a:t>
            </a:r>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１．申請者が入力するのは黄色と緑色のセルだけです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２．</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はじめに「残存歯数」を半角で入力して下さい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３．</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黄色枠の中はプルダウンで選択して下さい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４．項目やプルダウンをクリックするとヒントが表示されます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５．緑枠の中には、歯数もしくは個数を「半角数字」で入力して下さい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６．外科処置は右に別枠になっています。実施した歯数を「半角数字」で入力して下さい。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　　この付箋は、読んだ後は消去して下さい。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ja-JP" altLang="en-US" sz="1400" b="1">
              <a:latin typeface="HGP創英角ｺﾞｼｯｸUB" panose="020B0900000000000000" pitchFamily="50" charset="-128"/>
              <a:ea typeface="HGP創英角ｺﾞｼｯｸUB" panose="020B0900000000000000" pitchFamily="50" charset="-128"/>
            </a:endParaRPr>
          </a:p>
        </xdr:txBody>
      </xdr:sp>
      <xdr:sp macro="" textlink="">
        <xdr:nvSpPr>
          <xdr:cNvPr id="7" name="矢印: 下 6">
            <a:extLst>
              <a:ext uri="{FF2B5EF4-FFF2-40B4-BE49-F238E27FC236}">
                <a16:creationId xmlns:a16="http://schemas.microsoft.com/office/drawing/2014/main" id="{8C566E07-F239-5BD8-8F4C-D4168A40A91F}"/>
              </a:ext>
            </a:extLst>
          </xdr:cNvPr>
          <xdr:cNvSpPr/>
        </xdr:nvSpPr>
        <xdr:spPr>
          <a:xfrm rot="10800000">
            <a:off x="5550270" y="762557"/>
            <a:ext cx="828675" cy="1857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257175</xdr:colOff>
      <xdr:row>2</xdr:row>
      <xdr:rowOff>542925</xdr:rowOff>
    </xdr:from>
    <xdr:to>
      <xdr:col>7</xdr:col>
      <xdr:colOff>438150</xdr:colOff>
      <xdr:row>29</xdr:row>
      <xdr:rowOff>164427</xdr:rowOff>
    </xdr:to>
    <xdr:grpSp>
      <xdr:nvGrpSpPr>
        <xdr:cNvPr id="2" name="グループ化 1">
          <a:extLst>
            <a:ext uri="{FF2B5EF4-FFF2-40B4-BE49-F238E27FC236}">
              <a16:creationId xmlns:a16="http://schemas.microsoft.com/office/drawing/2014/main" id="{299AE1F0-1C54-4F9D-8879-EDE360D1249E}"/>
            </a:ext>
          </a:extLst>
        </xdr:cNvPr>
        <xdr:cNvGrpSpPr/>
      </xdr:nvGrpSpPr>
      <xdr:grpSpPr>
        <a:xfrm>
          <a:off x="1457325" y="1257300"/>
          <a:ext cx="5381625" cy="5860377"/>
          <a:chOff x="2304150" y="762557"/>
          <a:chExt cx="5381625" cy="5860377"/>
        </a:xfrm>
      </xdr:grpSpPr>
      <xdr:sp macro="" textlink="">
        <xdr:nvSpPr>
          <xdr:cNvPr id="3" name="テキスト ボックス 1">
            <a:extLst>
              <a:ext uri="{FF2B5EF4-FFF2-40B4-BE49-F238E27FC236}">
                <a16:creationId xmlns:a16="http://schemas.microsoft.com/office/drawing/2014/main" id="{2DFAB0D3-17DA-0DA7-920C-212EE398F28A}"/>
              </a:ext>
            </a:extLst>
          </xdr:cNvPr>
          <xdr:cNvSpPr txBox="1"/>
        </xdr:nvSpPr>
        <xdr:spPr>
          <a:xfrm rot="21054188">
            <a:off x="2304150" y="2741513"/>
            <a:ext cx="5381625" cy="388142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0">
                <a:latin typeface="HGP創英角ｺﾞｼｯｸUB" panose="020B0900000000000000" pitchFamily="50" charset="-128"/>
                <a:ea typeface="HGP創英角ｺﾞｼｯｸUB" panose="020B0900000000000000" pitchFamily="50" charset="-128"/>
              </a:rPr>
              <a:t>入力方法</a:t>
            </a:r>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１．申請者が入力するのは黄色と緑色のセルだけです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２．</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はじめに「残存歯数」を半角で入力して下さい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３．</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黄色枠の中はプルダウンで選択して下さい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４．項目やプルダウンをクリックするとヒントが表示されます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５．緑枠の中には、歯数もしくは個数を「半角数字」で入力して下さい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６．外科処置は右に別枠になっています。実施した歯数を「半角数字」で入力して下さい。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　　この付箋は、読んだ後は消去して下さい。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ja-JP" altLang="en-US" sz="1400" b="1">
              <a:latin typeface="HGP創英角ｺﾞｼｯｸUB" panose="020B0900000000000000" pitchFamily="50" charset="-128"/>
              <a:ea typeface="HGP創英角ｺﾞｼｯｸUB" panose="020B0900000000000000" pitchFamily="50" charset="-128"/>
            </a:endParaRPr>
          </a:p>
        </xdr:txBody>
      </xdr:sp>
      <xdr:sp macro="" textlink="">
        <xdr:nvSpPr>
          <xdr:cNvPr id="7" name="矢印: 下 6">
            <a:extLst>
              <a:ext uri="{FF2B5EF4-FFF2-40B4-BE49-F238E27FC236}">
                <a16:creationId xmlns:a16="http://schemas.microsoft.com/office/drawing/2014/main" id="{235203C6-74AD-47C1-3A33-750816BC249A}"/>
              </a:ext>
            </a:extLst>
          </xdr:cNvPr>
          <xdr:cNvSpPr/>
        </xdr:nvSpPr>
        <xdr:spPr>
          <a:xfrm rot="10800000">
            <a:off x="5550270" y="762557"/>
            <a:ext cx="828675" cy="1857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180975</xdr:colOff>
      <xdr:row>2</xdr:row>
      <xdr:rowOff>571500</xdr:rowOff>
    </xdr:from>
    <xdr:to>
      <xdr:col>7</xdr:col>
      <xdr:colOff>361950</xdr:colOff>
      <xdr:row>29</xdr:row>
      <xdr:rowOff>193002</xdr:rowOff>
    </xdr:to>
    <xdr:grpSp>
      <xdr:nvGrpSpPr>
        <xdr:cNvPr id="2" name="グループ化 1">
          <a:extLst>
            <a:ext uri="{FF2B5EF4-FFF2-40B4-BE49-F238E27FC236}">
              <a16:creationId xmlns:a16="http://schemas.microsoft.com/office/drawing/2014/main" id="{26F0A53C-A35D-4EC1-BD33-2FC10557ADD6}"/>
            </a:ext>
          </a:extLst>
        </xdr:cNvPr>
        <xdr:cNvGrpSpPr/>
      </xdr:nvGrpSpPr>
      <xdr:grpSpPr>
        <a:xfrm>
          <a:off x="1381125" y="1285875"/>
          <a:ext cx="5381625" cy="5860377"/>
          <a:chOff x="2304150" y="762557"/>
          <a:chExt cx="5381625" cy="5860377"/>
        </a:xfrm>
      </xdr:grpSpPr>
      <xdr:sp macro="" textlink="">
        <xdr:nvSpPr>
          <xdr:cNvPr id="6" name="テキスト ボックス 1">
            <a:extLst>
              <a:ext uri="{FF2B5EF4-FFF2-40B4-BE49-F238E27FC236}">
                <a16:creationId xmlns:a16="http://schemas.microsoft.com/office/drawing/2014/main" id="{00026A25-807F-415F-78EF-5E4BDCD734F7}"/>
              </a:ext>
            </a:extLst>
          </xdr:cNvPr>
          <xdr:cNvSpPr txBox="1"/>
        </xdr:nvSpPr>
        <xdr:spPr>
          <a:xfrm rot="21054188">
            <a:off x="2304150" y="2741513"/>
            <a:ext cx="5381625" cy="388142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0">
                <a:latin typeface="HGP創英角ｺﾞｼｯｸUB" panose="020B0900000000000000" pitchFamily="50" charset="-128"/>
                <a:ea typeface="HGP創英角ｺﾞｼｯｸUB" panose="020B0900000000000000" pitchFamily="50" charset="-128"/>
              </a:rPr>
              <a:t>入力方法</a:t>
            </a:r>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１．申請者が入力するのは黄色と緑色のセルだけです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２．</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はじめに「残存歯数」を半角で入力して下さい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latin typeface="HGP創英角ｺﾞｼｯｸUB" panose="020B0900000000000000" pitchFamily="50" charset="-128"/>
                <a:ea typeface="HGP創英角ｺﾞｼｯｸUB" panose="020B0900000000000000" pitchFamily="50" charset="-128"/>
              </a:rPr>
              <a:t>３．</a:t>
            </a:r>
            <a:r>
              <a:rPr kumimoji="1" lang="ja-JP" altLang="en-US"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rPr>
              <a:t>黄色枠の中はプルダウンで選択して下さい</a:t>
            </a:r>
            <a:endParaRPr kumimoji="1" lang="en-US" altLang="ja-JP" sz="1400" b="0" i="0" u="none" strike="noStrike" kern="0" cap="none" spc="0" normalizeH="0" baseline="0">
              <a:ln>
                <a:noFill/>
              </a:ln>
              <a:solidFill>
                <a:prstClr val="black"/>
              </a:solidFill>
              <a:effectLst/>
              <a:uLnTx/>
              <a:uFillTx/>
              <a:latin typeface="HGP創英角ｺﾞｼｯｸUB" panose="020B0900000000000000" pitchFamily="50" charset="-128"/>
              <a:ea typeface="HGP創英角ｺﾞｼｯｸUB" panose="020B0900000000000000" pitchFamily="50" charset="-128"/>
              <a:cs typeface="+mn-cs"/>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４．項目やプルダウンをクリックするとヒントが表示されます</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５．緑枠の中には、歯数もしくは個数を「半角数字」で入力して下さい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６．外科処置は右に別枠になっています。実施した歯数を「半角数字」で入力して下さい。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en-US" altLang="ja-JP" sz="1400" b="0">
              <a:latin typeface="HGP創英角ｺﾞｼｯｸUB" panose="020B0900000000000000" pitchFamily="50" charset="-128"/>
              <a:ea typeface="HGP創英角ｺﾞｼｯｸUB" panose="020B0900000000000000" pitchFamily="50" charset="-128"/>
            </a:endParaRPr>
          </a:p>
          <a:p>
            <a:r>
              <a:rPr kumimoji="1" lang="ja-JP" altLang="en-US" sz="1400" b="0">
                <a:latin typeface="HGP創英角ｺﾞｼｯｸUB" panose="020B0900000000000000" pitchFamily="50" charset="-128"/>
                <a:ea typeface="HGP創英角ｺﾞｼｯｸUB" panose="020B0900000000000000" pitchFamily="50" charset="-128"/>
              </a:rPr>
              <a:t>　　この付箋は、読んだ後は消去して下さい。</a:t>
            </a:r>
            <a:endParaRPr kumimoji="1" lang="en-US" altLang="ja-JP" sz="1400" b="0">
              <a:latin typeface="HGP創英角ｺﾞｼｯｸUB" panose="020B0900000000000000" pitchFamily="50" charset="-128"/>
              <a:ea typeface="HGP創英角ｺﾞｼｯｸUB" panose="020B0900000000000000" pitchFamily="50" charset="-128"/>
            </a:endParaRPr>
          </a:p>
          <a:p>
            <a:endParaRPr kumimoji="1" lang="ja-JP" altLang="en-US" sz="1400" b="1">
              <a:latin typeface="HGP創英角ｺﾞｼｯｸUB" panose="020B0900000000000000" pitchFamily="50" charset="-128"/>
              <a:ea typeface="HGP創英角ｺﾞｼｯｸUB" panose="020B0900000000000000" pitchFamily="50" charset="-128"/>
            </a:endParaRPr>
          </a:p>
        </xdr:txBody>
      </xdr:sp>
      <xdr:sp macro="" textlink="">
        <xdr:nvSpPr>
          <xdr:cNvPr id="7" name="矢印: 下 6">
            <a:extLst>
              <a:ext uri="{FF2B5EF4-FFF2-40B4-BE49-F238E27FC236}">
                <a16:creationId xmlns:a16="http://schemas.microsoft.com/office/drawing/2014/main" id="{C6248EC8-EE53-8BBD-BBF3-0DCCCE1AA242}"/>
              </a:ext>
            </a:extLst>
          </xdr:cNvPr>
          <xdr:cNvSpPr/>
        </xdr:nvSpPr>
        <xdr:spPr>
          <a:xfrm rot="10800000">
            <a:off x="5550270" y="762557"/>
            <a:ext cx="828675" cy="1857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0F9C6-A9C8-4DB8-A1B6-D8A0751DC585}">
  <sheetPr>
    <pageSetUpPr fitToPage="1"/>
  </sheetPr>
  <dimension ref="B2:K31"/>
  <sheetViews>
    <sheetView tabSelected="1" topLeftCell="A13" workbookViewId="0">
      <selection activeCell="P32" sqref="P32"/>
    </sheetView>
  </sheetViews>
  <sheetFormatPr defaultRowHeight="18.75" x14ac:dyDescent="0.4"/>
  <cols>
    <col min="2" max="2" width="1.875" customWidth="1"/>
    <col min="3" max="3" width="25.875" customWidth="1"/>
    <col min="4" max="4" width="22.75" customWidth="1"/>
    <col min="5" max="5" width="10.875" customWidth="1"/>
    <col min="6" max="9" width="11.5" customWidth="1"/>
    <col min="11" max="11" width="2" customWidth="1"/>
  </cols>
  <sheetData>
    <row r="2" spans="2:11" ht="62.25" customHeight="1" thickBot="1" x14ac:dyDescent="0.45">
      <c r="C2" s="104" t="s">
        <v>108</v>
      </c>
      <c r="D2" s="104"/>
      <c r="E2" s="104"/>
      <c r="F2" s="104"/>
      <c r="G2" s="104"/>
      <c r="H2" s="104"/>
      <c r="I2" s="104"/>
    </row>
    <row r="3" spans="2:11" ht="8.25" customHeight="1" thickTop="1" x14ac:dyDescent="0.4">
      <c r="B3" s="80"/>
      <c r="C3" s="81"/>
      <c r="D3" s="81"/>
      <c r="E3" s="81"/>
      <c r="F3" s="81"/>
      <c r="G3" s="81"/>
      <c r="H3" s="81"/>
      <c r="I3" s="81"/>
      <c r="J3" s="82"/>
      <c r="K3" s="83"/>
    </row>
    <row r="4" spans="2:11" ht="33" customHeight="1" x14ac:dyDescent="0.4">
      <c r="B4" s="84"/>
      <c r="C4" s="105" t="s">
        <v>120</v>
      </c>
      <c r="D4" s="106"/>
      <c r="E4" s="106"/>
      <c r="F4" s="106"/>
      <c r="G4" s="106"/>
      <c r="H4" s="106"/>
      <c r="I4" s="106"/>
      <c r="K4" s="85"/>
    </row>
    <row r="5" spans="2:11" ht="25.5" customHeight="1" x14ac:dyDescent="0.4">
      <c r="B5" s="84"/>
      <c r="C5" s="79"/>
      <c r="D5" s="67" t="s">
        <v>126</v>
      </c>
      <c r="E5" s="56" t="s">
        <v>128</v>
      </c>
      <c r="F5" s="56" t="s">
        <v>116</v>
      </c>
      <c r="G5" s="56"/>
      <c r="H5" s="56" t="s">
        <v>117</v>
      </c>
      <c r="I5" s="56"/>
      <c r="J5" s="57" t="s">
        <v>118</v>
      </c>
      <c r="K5" s="85"/>
    </row>
    <row r="6" spans="2:11" ht="19.5" customHeight="1" x14ac:dyDescent="0.4">
      <c r="B6" s="84"/>
      <c r="K6" s="85"/>
    </row>
    <row r="7" spans="2:11" ht="29.25" customHeight="1" x14ac:dyDescent="0.4">
      <c r="B7" s="84"/>
      <c r="C7" s="52" t="s">
        <v>106</v>
      </c>
      <c r="D7" s="107" t="s">
        <v>112</v>
      </c>
      <c r="E7" s="108"/>
      <c r="F7" s="108"/>
      <c r="G7" s="108"/>
      <c r="H7" s="108"/>
      <c r="I7" s="108"/>
      <c r="J7" s="109"/>
      <c r="K7" s="85"/>
    </row>
    <row r="8" spans="2:11" ht="50.25" customHeight="1" x14ac:dyDescent="0.4">
      <c r="B8" s="84"/>
      <c r="C8" s="52" t="s">
        <v>104</v>
      </c>
      <c r="D8" s="110" t="s">
        <v>113</v>
      </c>
      <c r="E8" s="108"/>
      <c r="F8" s="108"/>
      <c r="G8" s="108"/>
      <c r="H8" s="108"/>
      <c r="I8" s="108"/>
      <c r="J8" s="109"/>
      <c r="K8" s="85"/>
    </row>
    <row r="9" spans="2:11" ht="30.75" customHeight="1" x14ac:dyDescent="0.4">
      <c r="B9" s="84"/>
      <c r="C9" s="51" t="s">
        <v>110</v>
      </c>
      <c r="D9" s="111" t="s">
        <v>119</v>
      </c>
      <c r="E9" s="108"/>
      <c r="F9" s="108"/>
      <c r="G9" s="108"/>
      <c r="H9" s="108"/>
      <c r="I9" s="108"/>
      <c r="J9" s="109"/>
      <c r="K9" s="85"/>
    </row>
    <row r="10" spans="2:11" ht="30.75" customHeight="1" x14ac:dyDescent="0.4">
      <c r="B10" s="84"/>
      <c r="C10" s="52" t="s">
        <v>115</v>
      </c>
      <c r="D10" s="53" t="s">
        <v>111</v>
      </c>
      <c r="E10" s="56" t="s">
        <v>128</v>
      </c>
      <c r="F10" s="56" t="s">
        <v>116</v>
      </c>
      <c r="G10" s="56"/>
      <c r="H10" s="56" t="s">
        <v>117</v>
      </c>
      <c r="I10" s="56"/>
      <c r="J10" s="57" t="s">
        <v>118</v>
      </c>
      <c r="K10" s="85"/>
    </row>
    <row r="11" spans="2:11" ht="30.75" customHeight="1" x14ac:dyDescent="0.4">
      <c r="B11" s="84"/>
      <c r="C11" s="60" t="s">
        <v>114</v>
      </c>
      <c r="D11" s="97" t="s">
        <v>122</v>
      </c>
      <c r="E11" s="98"/>
      <c r="F11" s="98"/>
      <c r="G11" s="98"/>
      <c r="H11" s="98"/>
      <c r="I11" s="98"/>
      <c r="J11" s="99"/>
      <c r="K11" s="85"/>
    </row>
    <row r="12" spans="2:11" ht="15" customHeight="1" thickBot="1" x14ac:dyDescent="0.45">
      <c r="B12" s="86"/>
      <c r="C12" s="87"/>
      <c r="D12" s="87"/>
      <c r="E12" s="87"/>
      <c r="F12" s="87"/>
      <c r="G12" s="87"/>
      <c r="H12" s="87"/>
      <c r="I12" s="87"/>
      <c r="J12" s="87"/>
      <c r="K12" s="88"/>
    </row>
    <row r="13" spans="2:11" ht="15" customHeight="1" thickTop="1" x14ac:dyDescent="0.4"/>
    <row r="14" spans="2:11" ht="48.75" customHeight="1" x14ac:dyDescent="0.4">
      <c r="H14" s="93" t="s">
        <v>105</v>
      </c>
      <c r="I14" s="94"/>
      <c r="J14" s="74">
        <f>SUM(患者1:患者10!A1)</f>
        <v>0</v>
      </c>
    </row>
    <row r="15" spans="2:11" ht="13.5" customHeight="1" thickBot="1" x14ac:dyDescent="0.45">
      <c r="I15" s="58"/>
      <c r="J15" s="59"/>
    </row>
    <row r="16" spans="2:11" ht="50.25" customHeight="1" thickTop="1" x14ac:dyDescent="0.4">
      <c r="C16" s="151" t="s">
        <v>125</v>
      </c>
      <c r="D16" s="152" t="s">
        <v>121</v>
      </c>
      <c r="E16" s="153" t="s">
        <v>123</v>
      </c>
      <c r="F16" s="154" t="s">
        <v>8</v>
      </c>
      <c r="G16" s="155"/>
      <c r="H16" s="154" t="s">
        <v>124</v>
      </c>
      <c r="I16" s="155"/>
      <c r="J16" s="176" t="s">
        <v>135</v>
      </c>
    </row>
    <row r="17" spans="2:10" ht="33" customHeight="1" thickBot="1" x14ac:dyDescent="0.45">
      <c r="C17" s="156"/>
      <c r="D17" s="78" t="s">
        <v>129</v>
      </c>
      <c r="E17" s="62"/>
      <c r="F17" s="63"/>
      <c r="G17" s="64"/>
      <c r="H17" s="95" t="s">
        <v>129</v>
      </c>
      <c r="I17" s="96"/>
      <c r="J17" s="157"/>
    </row>
    <row r="18" spans="2:10" ht="38.25" customHeight="1" x14ac:dyDescent="0.4">
      <c r="B18" s="1"/>
      <c r="C18" s="158" t="s">
        <v>94</v>
      </c>
      <c r="D18" s="68" t="str">
        <f>患者1!C7</f>
        <v>選択して下さい</v>
      </c>
      <c r="E18" s="69">
        <f>患者1!D3</f>
        <v>0</v>
      </c>
      <c r="F18" s="100">
        <f>患者1!D21</f>
        <v>0</v>
      </c>
      <c r="G18" s="101"/>
      <c r="H18" s="102" t="str">
        <f>患者1!C46</f>
        <v>選択して下さい</v>
      </c>
      <c r="I18" s="103"/>
      <c r="J18" s="159">
        <f>患者1!K3</f>
        <v>0</v>
      </c>
    </row>
    <row r="19" spans="2:10" ht="38.25" customHeight="1" x14ac:dyDescent="0.4">
      <c r="B19" s="1"/>
      <c r="C19" s="160" t="s">
        <v>95</v>
      </c>
      <c r="D19" s="70" t="str">
        <f>患者2!C7</f>
        <v>選択して下さい</v>
      </c>
      <c r="E19" s="71">
        <f>患者2!D3</f>
        <v>0</v>
      </c>
      <c r="F19" s="89">
        <f>患者2!D21</f>
        <v>0</v>
      </c>
      <c r="G19" s="90"/>
      <c r="H19" s="114" t="str">
        <f>患者2!C46</f>
        <v>選択して下さい</v>
      </c>
      <c r="I19" s="115"/>
      <c r="J19" s="161">
        <f>患者2!K3</f>
        <v>0</v>
      </c>
    </row>
    <row r="20" spans="2:10" ht="38.25" customHeight="1" x14ac:dyDescent="0.4">
      <c r="C20" s="160" t="s">
        <v>96</v>
      </c>
      <c r="D20" s="70" t="str">
        <f>患者3!C7</f>
        <v>選択して下さい</v>
      </c>
      <c r="E20" s="71">
        <f>患者3!D3</f>
        <v>0</v>
      </c>
      <c r="F20" s="89">
        <f>患者3!D21</f>
        <v>0</v>
      </c>
      <c r="G20" s="90"/>
      <c r="H20" s="114" t="str">
        <f>患者3!C46</f>
        <v>選択して下さい</v>
      </c>
      <c r="I20" s="115"/>
      <c r="J20" s="161">
        <f>患者3!K3</f>
        <v>0</v>
      </c>
    </row>
    <row r="21" spans="2:10" ht="38.25" customHeight="1" x14ac:dyDescent="0.4">
      <c r="C21" s="160" t="s">
        <v>97</v>
      </c>
      <c r="D21" s="70" t="str">
        <f>患者4!C7</f>
        <v>選択して下さい</v>
      </c>
      <c r="E21" s="71">
        <f>患者4!D3</f>
        <v>0</v>
      </c>
      <c r="F21" s="89">
        <f>患者4!D21</f>
        <v>0</v>
      </c>
      <c r="G21" s="90"/>
      <c r="H21" s="114" t="str">
        <f>患者4!C46</f>
        <v>選択して下さい</v>
      </c>
      <c r="I21" s="115"/>
      <c r="J21" s="161">
        <f>患者4!K3</f>
        <v>0</v>
      </c>
    </row>
    <row r="22" spans="2:10" ht="38.25" customHeight="1" thickBot="1" x14ac:dyDescent="0.45">
      <c r="C22" s="162" t="s">
        <v>98</v>
      </c>
      <c r="D22" s="72" t="str">
        <f>患者5!C7</f>
        <v>選択して下さい</v>
      </c>
      <c r="E22" s="73">
        <f>患者5!D3</f>
        <v>0</v>
      </c>
      <c r="F22" s="91">
        <f>患者5!D21</f>
        <v>0</v>
      </c>
      <c r="G22" s="92"/>
      <c r="H22" s="116" t="str">
        <f>患者5!C46</f>
        <v>選択して下さい</v>
      </c>
      <c r="I22" s="117"/>
      <c r="J22" s="163">
        <f>患者5!K3</f>
        <v>0</v>
      </c>
    </row>
    <row r="23" spans="2:10" ht="38.25" customHeight="1" x14ac:dyDescent="0.4">
      <c r="C23" s="164" t="s">
        <v>99</v>
      </c>
      <c r="D23" s="65" t="str">
        <f>患者6!C7</f>
        <v>選択して下さい</v>
      </c>
      <c r="E23" s="66">
        <f>患者6!D3</f>
        <v>0</v>
      </c>
      <c r="F23" s="122">
        <f>患者6!D21</f>
        <v>0</v>
      </c>
      <c r="G23" s="123"/>
      <c r="H23" s="118" t="str">
        <f>患者6!C46</f>
        <v>選択して下さい</v>
      </c>
      <c r="I23" s="119"/>
      <c r="J23" s="165">
        <f>患者6!K3</f>
        <v>0</v>
      </c>
    </row>
    <row r="24" spans="2:10" ht="38.25" customHeight="1" x14ac:dyDescent="0.4">
      <c r="C24" s="166" t="s">
        <v>100</v>
      </c>
      <c r="D24" s="50" t="str">
        <f>患者7!C7</f>
        <v>選択して下さい</v>
      </c>
      <c r="E24" s="61">
        <f>患者7!D3</f>
        <v>0</v>
      </c>
      <c r="F24" s="112">
        <f>患者7!D21</f>
        <v>0</v>
      </c>
      <c r="G24" s="113"/>
      <c r="H24" s="120" t="str">
        <f>患者7!C46</f>
        <v>選択して下さい</v>
      </c>
      <c r="I24" s="121"/>
      <c r="J24" s="167">
        <f>患者7!K3</f>
        <v>0</v>
      </c>
    </row>
    <row r="25" spans="2:10" ht="38.25" customHeight="1" x14ac:dyDescent="0.4">
      <c r="C25" s="166" t="s">
        <v>101</v>
      </c>
      <c r="D25" s="50" t="str">
        <f>患者8!C7</f>
        <v>選択して下さい</v>
      </c>
      <c r="E25" s="61">
        <f>患者8!D3</f>
        <v>0</v>
      </c>
      <c r="F25" s="112">
        <f>患者8!D21</f>
        <v>0</v>
      </c>
      <c r="G25" s="113"/>
      <c r="H25" s="120" t="str">
        <f>患者8!C46</f>
        <v>選択して下さい</v>
      </c>
      <c r="I25" s="121"/>
      <c r="J25" s="167">
        <f>患者8!K3</f>
        <v>0</v>
      </c>
    </row>
    <row r="26" spans="2:10" ht="38.25" customHeight="1" x14ac:dyDescent="0.4">
      <c r="C26" s="166" t="s">
        <v>102</v>
      </c>
      <c r="D26" s="50" t="str">
        <f>患者9!C7</f>
        <v>選択して下さい</v>
      </c>
      <c r="E26" s="61">
        <f>患者9!D3</f>
        <v>0</v>
      </c>
      <c r="F26" s="112">
        <f>患者9!D21</f>
        <v>0</v>
      </c>
      <c r="G26" s="113"/>
      <c r="H26" s="120" t="str">
        <f>患者9!C46</f>
        <v>選択して下さい</v>
      </c>
      <c r="I26" s="121"/>
      <c r="J26" s="167">
        <f>患者9!K3</f>
        <v>0</v>
      </c>
    </row>
    <row r="27" spans="2:10" ht="38.25" customHeight="1" thickBot="1" x14ac:dyDescent="0.45">
      <c r="C27" s="168" t="s">
        <v>103</v>
      </c>
      <c r="D27" s="169" t="str">
        <f>患者10!C7</f>
        <v>選択して下さい</v>
      </c>
      <c r="E27" s="170">
        <f>患者10!D3</f>
        <v>0</v>
      </c>
      <c r="F27" s="171">
        <f>患者10!D21</f>
        <v>0</v>
      </c>
      <c r="G27" s="172"/>
      <c r="H27" s="173" t="str">
        <f>患者10!C46</f>
        <v>選択して下さい</v>
      </c>
      <c r="I27" s="174"/>
      <c r="J27" s="175">
        <f>患者10!K3</f>
        <v>0</v>
      </c>
    </row>
    <row r="28" spans="2:10" ht="11.25" customHeight="1" thickTop="1" x14ac:dyDescent="0.4">
      <c r="C28" s="75"/>
      <c r="E28" s="59"/>
      <c r="F28" s="59"/>
      <c r="G28" s="59"/>
      <c r="J28" s="59"/>
    </row>
    <row r="30" spans="2:10" ht="21" customHeight="1" x14ac:dyDescent="0.4">
      <c r="C30" s="75"/>
      <c r="D30" s="76"/>
      <c r="E30" s="77"/>
      <c r="F30" s="77"/>
      <c r="G30" s="77"/>
      <c r="H30" s="77"/>
      <c r="I30" s="77"/>
      <c r="J30" s="77"/>
    </row>
    <row r="31" spans="2:10" ht="21" customHeight="1" x14ac:dyDescent="0.4">
      <c r="D31" s="76"/>
    </row>
  </sheetData>
  <mergeCells count="30">
    <mergeCell ref="F26:G26"/>
    <mergeCell ref="F27:G27"/>
    <mergeCell ref="F24:G24"/>
    <mergeCell ref="F25:G25"/>
    <mergeCell ref="H16:I16"/>
    <mergeCell ref="H19:I19"/>
    <mergeCell ref="H20:I20"/>
    <mergeCell ref="H21:I21"/>
    <mergeCell ref="H22:I22"/>
    <mergeCell ref="H23:I23"/>
    <mergeCell ref="H24:I24"/>
    <mergeCell ref="H25:I25"/>
    <mergeCell ref="H26:I26"/>
    <mergeCell ref="H27:I27"/>
    <mergeCell ref="F23:G23"/>
    <mergeCell ref="F20:G20"/>
    <mergeCell ref="C2:I2"/>
    <mergeCell ref="C4:I4"/>
    <mergeCell ref="D7:J7"/>
    <mergeCell ref="D8:J8"/>
    <mergeCell ref="D9:J9"/>
    <mergeCell ref="F21:G21"/>
    <mergeCell ref="F22:G22"/>
    <mergeCell ref="H14:I14"/>
    <mergeCell ref="H17:I17"/>
    <mergeCell ref="D11:J11"/>
    <mergeCell ref="F16:G16"/>
    <mergeCell ref="F18:G18"/>
    <mergeCell ref="H18:I18"/>
    <mergeCell ref="F19:G19"/>
  </mergeCells>
  <phoneticPr fontId="1"/>
  <dataValidations count="2">
    <dataValidation allowBlank="1" showInputMessage="1" showErrorMessage="1" promptTitle="ココには入力しない" prompt="患者ごとに選択した診断名が自動で反映されます。_x000a_最初に「選択します」と表示されていますが、入力をしないで下さい。_x000a_" sqref="D18" xr:uid="{D75E0D3B-A185-4926-BAA5-385059CF93DA}"/>
    <dataValidation allowBlank="1" showInputMessage="1" showErrorMessage="1" promptTitle="ココは入力しない" prompt="患者ごとに選択した診断名が自動で反映されます。_x000a_最初に「選択します」と表示されていますが、入力をしないで下さい。" sqref="D19:D28 H18:I28" xr:uid="{D659FA42-4AFB-43CD-B1EB-D50F6BF2802B}"/>
  </dataValidations>
  <pageMargins left="0.7" right="0.7" top="0.75" bottom="0.75" header="0.3" footer="0.3"/>
  <pageSetup paperSize="9" scale="71"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48B5C-AE33-4A2E-9505-39B1C1C7D576}">
  <sheetPr codeName="Sheet5"/>
  <dimension ref="A1:P82"/>
  <sheetViews>
    <sheetView workbookViewId="0">
      <pane xSplit="1" ySplit="6" topLeftCell="B7" activePane="bottomRight" state="frozen"/>
      <selection pane="topRight" activeCell="B1" sqref="B1"/>
      <selection pane="bottomLeft" activeCell="A7" sqref="A7"/>
      <selection pane="bottomRight" activeCell="C22" sqref="C22:C29"/>
    </sheetView>
  </sheetViews>
  <sheetFormatPr defaultRowHeight="18.75" x14ac:dyDescent="0.4"/>
  <cols>
    <col min="1" max="1" width="15.75" customWidth="1"/>
    <col min="2" max="2" width="21.25" customWidth="1"/>
    <col min="3" max="3" width="21.75" customWidth="1"/>
    <col min="4" max="4" width="12.5" customWidth="1"/>
    <col min="5" max="5" width="4" customWidth="1"/>
    <col min="6" max="6" width="5.375" customWidth="1"/>
    <col min="7" max="7" width="3.375" customWidth="1"/>
    <col min="8" max="8" width="21.375" customWidth="1"/>
    <col min="9" max="9" width="1.875" customWidth="1"/>
    <col min="10" max="10" width="13.875" customWidth="1"/>
    <col min="11" max="11" width="24" customWidth="1"/>
    <col min="12" max="12" width="6.375" customWidth="1"/>
    <col min="13" max="13" width="8.875" customWidth="1"/>
  </cols>
  <sheetData>
    <row r="1" spans="1:16" ht="19.5" thickBot="1" x14ac:dyDescent="0.45">
      <c r="A1">
        <f>K3</f>
        <v>0</v>
      </c>
    </row>
    <row r="2" spans="1:16" ht="36.75" customHeight="1" thickTop="1" thickBot="1" x14ac:dyDescent="0.45">
      <c r="A2" s="139" t="s">
        <v>66</v>
      </c>
      <c r="B2" s="139" t="s">
        <v>68</v>
      </c>
      <c r="C2" s="133" t="s">
        <v>132</v>
      </c>
      <c r="D2" s="141" t="s">
        <v>130</v>
      </c>
      <c r="E2" s="142"/>
      <c r="F2" s="142"/>
      <c r="G2" s="143"/>
      <c r="H2" s="135" t="s">
        <v>71</v>
      </c>
      <c r="I2" s="137"/>
      <c r="J2" s="139" t="s">
        <v>67</v>
      </c>
      <c r="K2" s="36" t="s">
        <v>69</v>
      </c>
    </row>
    <row r="3" spans="1:16" ht="51.75" customHeight="1" thickTop="1" thickBot="1" x14ac:dyDescent="0.45">
      <c r="A3" s="140"/>
      <c r="B3" s="140"/>
      <c r="C3" s="134"/>
      <c r="D3" s="146"/>
      <c r="E3" s="147"/>
      <c r="F3" s="144" t="s">
        <v>63</v>
      </c>
      <c r="G3" s="145"/>
      <c r="H3" s="136"/>
      <c r="I3" s="138"/>
      <c r="J3" s="140"/>
      <c r="K3" s="10">
        <f>SUM(F7:F46)</f>
        <v>0</v>
      </c>
    </row>
    <row r="4" spans="1:16" ht="19.5" thickTop="1" x14ac:dyDescent="0.4"/>
    <row r="5" spans="1:16" ht="19.5" thickBot="1" x14ac:dyDescent="0.45">
      <c r="B5" t="s">
        <v>85</v>
      </c>
    </row>
    <row r="6" spans="1:16" ht="21" thickTop="1" thickBot="1" x14ac:dyDescent="0.45">
      <c r="B6" t="s">
        <v>87</v>
      </c>
      <c r="C6" s="38" t="s">
        <v>5</v>
      </c>
      <c r="D6" s="15" t="s">
        <v>7</v>
      </c>
      <c r="E6" s="5"/>
      <c r="F6" s="16" t="s">
        <v>13</v>
      </c>
      <c r="G6" s="41"/>
      <c r="J6" s="42"/>
      <c r="K6" s="43"/>
      <c r="L6" s="43"/>
      <c r="M6" s="44"/>
    </row>
    <row r="7" spans="1:16" ht="16.5" customHeight="1" thickTop="1" thickBot="1" x14ac:dyDescent="0.45">
      <c r="B7" t="s">
        <v>0</v>
      </c>
      <c r="C7" s="39" t="s">
        <v>82</v>
      </c>
      <c r="D7" s="8"/>
      <c r="E7" s="8"/>
      <c r="F7" s="13">
        <f>IFERROR(VLOOKUP(C7, Sheet23!$C$3:$D$14, 2, FALSE), 0)</f>
        <v>0</v>
      </c>
      <c r="G7" s="41"/>
      <c r="J7" t="s">
        <v>85</v>
      </c>
      <c r="K7" s="45"/>
      <c r="L7" s="45"/>
      <c r="M7" s="46"/>
      <c r="N7" s="20"/>
      <c r="O7" s="9"/>
      <c r="P7" s="9"/>
    </row>
    <row r="8" spans="1:16" ht="16.5" customHeight="1" thickTop="1" thickBot="1" x14ac:dyDescent="0.45">
      <c r="C8" s="1"/>
      <c r="D8" s="8"/>
      <c r="E8" s="8"/>
      <c r="G8" s="41"/>
      <c r="J8" t="s">
        <v>86</v>
      </c>
      <c r="K8" t="s">
        <v>86</v>
      </c>
      <c r="M8" s="22"/>
      <c r="N8" s="20"/>
      <c r="O8" s="9"/>
      <c r="P8" s="9"/>
    </row>
    <row r="9" spans="1:16" ht="16.5" customHeight="1" thickTop="1" thickBot="1" x14ac:dyDescent="0.45">
      <c r="B9" t="s">
        <v>1</v>
      </c>
      <c r="C9" s="40" t="s">
        <v>82</v>
      </c>
      <c r="D9" s="2"/>
      <c r="E9" s="2"/>
      <c r="F9" s="13">
        <f>IFERROR(VLOOKUP(C9, Sheet23!$C$18:$D$20, 2, FALSE), 0)</f>
        <v>0</v>
      </c>
      <c r="G9" s="41"/>
      <c r="J9" s="23" t="s">
        <v>53</v>
      </c>
      <c r="K9" s="48" t="s">
        <v>88</v>
      </c>
      <c r="L9" s="24" t="s">
        <v>62</v>
      </c>
      <c r="M9" s="25"/>
      <c r="N9" s="20"/>
      <c r="O9" s="9"/>
      <c r="P9" s="9"/>
    </row>
    <row r="10" spans="1:16" ht="16.5" customHeight="1" thickTop="1" thickBot="1" x14ac:dyDescent="0.45">
      <c r="D10" s="2"/>
      <c r="E10" s="2"/>
      <c r="G10" s="41"/>
      <c r="J10" s="49" t="s">
        <v>89</v>
      </c>
      <c r="K10" t="s">
        <v>81</v>
      </c>
      <c r="L10" s="26"/>
      <c r="M10" s="27">
        <v>10</v>
      </c>
      <c r="N10" s="20"/>
      <c r="O10" s="9"/>
      <c r="P10" s="9"/>
    </row>
    <row r="11" spans="1:16" ht="16.5" customHeight="1" thickTop="1" thickBot="1" x14ac:dyDescent="0.45">
      <c r="B11" t="s">
        <v>2</v>
      </c>
      <c r="C11" s="40" t="s">
        <v>82</v>
      </c>
      <c r="D11" s="37"/>
      <c r="E11" s="11" t="s">
        <v>64</v>
      </c>
      <c r="F11" s="13">
        <f>G11*D11</f>
        <v>0</v>
      </c>
      <c r="G11" s="41">
        <f>IFERROR(VLOOKUP(C11, Sheet23!$C$22:$D$23, 2, FALSE), 0)</f>
        <v>0</v>
      </c>
      <c r="J11" s="49" t="s">
        <v>90</v>
      </c>
      <c r="K11" t="s">
        <v>43</v>
      </c>
      <c r="L11" s="26"/>
      <c r="M11" s="27">
        <v>10</v>
      </c>
      <c r="N11" s="20"/>
      <c r="O11" s="9"/>
      <c r="P11" s="9"/>
    </row>
    <row r="12" spans="1:16" ht="16.5" customHeight="1" thickTop="1" thickBot="1" x14ac:dyDescent="0.45">
      <c r="D12" s="2"/>
      <c r="E12" s="2"/>
      <c r="G12" s="41"/>
      <c r="J12" s="49" t="s">
        <v>91</v>
      </c>
      <c r="K12" t="s">
        <v>44</v>
      </c>
      <c r="L12" s="26"/>
      <c r="M12" s="27">
        <v>20</v>
      </c>
      <c r="N12" s="20"/>
      <c r="O12" s="9"/>
      <c r="P12" s="9"/>
    </row>
    <row r="13" spans="1:16" ht="16.5" customHeight="1" thickTop="1" thickBot="1" x14ac:dyDescent="0.45">
      <c r="B13" t="s">
        <v>127</v>
      </c>
      <c r="C13" s="40" t="s">
        <v>82</v>
      </c>
      <c r="D13" s="2"/>
      <c r="E13" s="2"/>
      <c r="F13" s="13">
        <f>IFERROR(VLOOKUP(C13, Sheet23!$C$24:$D$27, 2, FALSE), 0)</f>
        <v>0</v>
      </c>
      <c r="G13" s="41"/>
      <c r="H13" s="35" t="s">
        <v>70</v>
      </c>
      <c r="J13" s="49" t="s">
        <v>92</v>
      </c>
      <c r="K13" t="s">
        <v>45</v>
      </c>
      <c r="L13" s="26"/>
      <c r="M13" s="27">
        <v>30</v>
      </c>
      <c r="N13" s="20"/>
      <c r="O13" s="9"/>
      <c r="P13" s="9"/>
    </row>
    <row r="14" spans="1:16" ht="16.5" customHeight="1" thickTop="1" thickBot="1" x14ac:dyDescent="0.45">
      <c r="D14" s="2"/>
      <c r="E14" s="2"/>
      <c r="G14" s="41"/>
      <c r="J14" s="49" t="s">
        <v>93</v>
      </c>
      <c r="K14" s="28" t="s">
        <v>46</v>
      </c>
      <c r="L14" s="26"/>
      <c r="M14" s="27">
        <v>5</v>
      </c>
      <c r="N14" s="20"/>
      <c r="O14" s="9"/>
      <c r="P14" s="9"/>
    </row>
    <row r="15" spans="1:16" ht="16.5" customHeight="1" thickTop="1" thickBot="1" x14ac:dyDescent="0.45">
      <c r="B15" t="s">
        <v>4</v>
      </c>
      <c r="C15" s="40" t="s">
        <v>82</v>
      </c>
      <c r="D15" s="2"/>
      <c r="E15" s="2"/>
      <c r="F15" s="13">
        <f>IFERROR(VLOOKUP(C15, Sheet23!$C$28:$D$34, 2, FALSE), 0)</f>
        <v>0</v>
      </c>
      <c r="G15" s="41"/>
      <c r="H15" s="35" t="s">
        <v>70</v>
      </c>
      <c r="J15" s="23"/>
      <c r="K15" s="9" t="s">
        <v>61</v>
      </c>
      <c r="L15" s="29">
        <f>L10*M10+L11*M11+L12*M12+L13*M13+L14*M14</f>
        <v>0</v>
      </c>
      <c r="M15" s="30"/>
      <c r="N15" s="20"/>
      <c r="O15" s="9"/>
      <c r="P15" s="9"/>
    </row>
    <row r="16" spans="1:16" ht="16.5" customHeight="1" thickTop="1" thickBot="1" x14ac:dyDescent="0.45">
      <c r="D16" s="2"/>
      <c r="E16" s="2"/>
      <c r="G16" s="41"/>
      <c r="J16" s="23"/>
      <c r="K16" s="9"/>
      <c r="L16" s="9"/>
      <c r="M16" s="30"/>
      <c r="N16" s="20"/>
      <c r="O16" s="9"/>
      <c r="P16" s="9"/>
    </row>
    <row r="17" spans="1:16" ht="16.5" customHeight="1" thickBot="1" x14ac:dyDescent="0.45">
      <c r="B17" t="s">
        <v>6</v>
      </c>
      <c r="D17" s="12"/>
      <c r="E17" s="11" t="s">
        <v>63</v>
      </c>
      <c r="F17" s="13">
        <f>3*D17</f>
        <v>0</v>
      </c>
      <c r="G17" s="41"/>
      <c r="J17" s="23" t="s">
        <v>54</v>
      </c>
      <c r="K17" t="s">
        <v>81</v>
      </c>
      <c r="L17" s="26"/>
      <c r="M17" s="27">
        <v>10</v>
      </c>
      <c r="N17" s="20"/>
      <c r="O17" s="9"/>
      <c r="P17" s="9"/>
    </row>
    <row r="18" spans="1:16" ht="16.5" customHeight="1" thickBot="1" x14ac:dyDescent="0.45">
      <c r="D18" s="2"/>
      <c r="E18" s="2"/>
      <c r="G18" s="41"/>
      <c r="J18" s="23"/>
      <c r="K18" t="s">
        <v>43</v>
      </c>
      <c r="L18" s="26"/>
      <c r="M18" s="27">
        <v>10</v>
      </c>
      <c r="N18" s="20"/>
      <c r="O18" s="9"/>
      <c r="P18" s="9"/>
    </row>
    <row r="19" spans="1:16" ht="16.5" customHeight="1" thickTop="1" thickBot="1" x14ac:dyDescent="0.45">
      <c r="A19" s="47"/>
      <c r="B19" t="s">
        <v>80</v>
      </c>
      <c r="C19" s="40" t="s">
        <v>82</v>
      </c>
      <c r="D19" s="37"/>
      <c r="E19" s="11" t="s">
        <v>65</v>
      </c>
      <c r="F19" s="13">
        <f>G19*D19</f>
        <v>0</v>
      </c>
      <c r="G19" s="41">
        <f>IFERROR(VLOOKUP(C19, Sheet23!$C$37:$D$38, 2, FALSE), 0)</f>
        <v>0</v>
      </c>
      <c r="J19" s="23"/>
      <c r="K19" t="s">
        <v>44</v>
      </c>
      <c r="L19" s="26"/>
      <c r="M19" s="27">
        <v>20</v>
      </c>
      <c r="N19" s="20"/>
      <c r="O19" s="9"/>
      <c r="P19" s="9"/>
    </row>
    <row r="20" spans="1:16" ht="16.5" customHeight="1" thickTop="1" thickBot="1" x14ac:dyDescent="0.45">
      <c r="D20" s="2"/>
      <c r="E20" s="2"/>
      <c r="G20" s="41"/>
      <c r="J20" s="23"/>
      <c r="K20" t="s">
        <v>45</v>
      </c>
      <c r="L20" s="26"/>
      <c r="M20" s="27">
        <v>30</v>
      </c>
      <c r="N20" s="20"/>
      <c r="O20" s="9"/>
      <c r="P20" s="9"/>
    </row>
    <row r="21" spans="1:16" ht="16.5" customHeight="1" thickBot="1" x14ac:dyDescent="0.45">
      <c r="B21" t="s">
        <v>8</v>
      </c>
      <c r="C21" s="6" t="s">
        <v>84</v>
      </c>
      <c r="D21" s="12"/>
      <c r="E21" s="11" t="s">
        <v>64</v>
      </c>
      <c r="G21" s="41"/>
      <c r="J21" s="23"/>
      <c r="K21" s="28" t="s">
        <v>46</v>
      </c>
      <c r="L21" s="26"/>
      <c r="M21" s="27">
        <v>5</v>
      </c>
      <c r="N21" s="20"/>
      <c r="O21" s="9"/>
      <c r="P21" s="9"/>
    </row>
    <row r="22" spans="1:16" ht="16.5" customHeight="1" x14ac:dyDescent="0.4">
      <c r="B22" s="6" t="s">
        <v>72</v>
      </c>
      <c r="C22" s="148" t="s">
        <v>134</v>
      </c>
      <c r="D22" s="2"/>
      <c r="E22" s="2"/>
      <c r="F22" s="14">
        <f>L15</f>
        <v>0</v>
      </c>
      <c r="G22" s="41"/>
      <c r="J22" s="23"/>
      <c r="K22" s="9" t="s">
        <v>61</v>
      </c>
      <c r="L22" s="29">
        <f>L17*M17+L18*M18+L19*M19+L20*M20+L21*M21</f>
        <v>0</v>
      </c>
      <c r="M22" s="30"/>
      <c r="N22" s="20"/>
      <c r="O22" s="9"/>
      <c r="P22" s="9"/>
    </row>
    <row r="23" spans="1:16" ht="16.5" customHeight="1" x14ac:dyDescent="0.4">
      <c r="B23" s="6" t="s">
        <v>73</v>
      </c>
      <c r="C23" s="149"/>
      <c r="D23" s="2"/>
      <c r="E23" s="2"/>
      <c r="F23" s="14">
        <f>L22</f>
        <v>0</v>
      </c>
      <c r="G23" s="41"/>
      <c r="J23" s="23"/>
      <c r="K23" s="9"/>
      <c r="L23" s="9"/>
      <c r="M23" s="30"/>
      <c r="N23" s="20"/>
      <c r="O23" s="9"/>
      <c r="P23" s="9"/>
    </row>
    <row r="24" spans="1:16" ht="16.5" customHeight="1" thickBot="1" x14ac:dyDescent="0.45">
      <c r="B24" s="6" t="s">
        <v>74</v>
      </c>
      <c r="C24" s="149"/>
      <c r="D24" s="2"/>
      <c r="E24" s="2"/>
      <c r="F24" s="14">
        <f>L30</f>
        <v>0</v>
      </c>
      <c r="G24" s="41"/>
      <c r="J24" s="23"/>
      <c r="M24" s="25"/>
      <c r="N24" s="20"/>
      <c r="O24" s="9"/>
      <c r="P24" s="9"/>
    </row>
    <row r="25" spans="1:16" ht="16.5" customHeight="1" thickBot="1" x14ac:dyDescent="0.45">
      <c r="B25" s="6" t="s">
        <v>75</v>
      </c>
      <c r="C25" s="149"/>
      <c r="D25" s="2"/>
      <c r="E25" s="2"/>
      <c r="F25" s="14">
        <f>L40</f>
        <v>0</v>
      </c>
      <c r="G25" s="41"/>
      <c r="J25" s="23" t="s">
        <v>55</v>
      </c>
      <c r="K25" t="s">
        <v>81</v>
      </c>
      <c r="L25" s="26"/>
      <c r="M25" s="27">
        <v>10</v>
      </c>
      <c r="N25" s="20"/>
      <c r="O25" s="9"/>
      <c r="P25" s="9"/>
    </row>
    <row r="26" spans="1:16" ht="16.5" customHeight="1" thickBot="1" x14ac:dyDescent="0.45">
      <c r="B26" s="6" t="s">
        <v>76</v>
      </c>
      <c r="C26" s="149"/>
      <c r="D26" s="2"/>
      <c r="E26" s="2"/>
      <c r="F26" s="14">
        <f>L48</f>
        <v>0</v>
      </c>
      <c r="G26" s="41"/>
      <c r="J26" s="23"/>
      <c r="K26" t="s">
        <v>43</v>
      </c>
      <c r="L26" s="26"/>
      <c r="M26" s="27">
        <v>10</v>
      </c>
      <c r="N26" s="20"/>
      <c r="O26" s="9"/>
      <c r="P26" s="9"/>
    </row>
    <row r="27" spans="1:16" ht="16.5" customHeight="1" thickBot="1" x14ac:dyDescent="0.45">
      <c r="B27" s="6" t="s">
        <v>77</v>
      </c>
      <c r="C27" s="149"/>
      <c r="D27" s="2"/>
      <c r="E27" s="2"/>
      <c r="F27" s="14">
        <f>L56</f>
        <v>0</v>
      </c>
      <c r="G27" s="41"/>
      <c r="J27" s="23"/>
      <c r="K27" t="s">
        <v>44</v>
      </c>
      <c r="L27" s="26"/>
      <c r="M27" s="27">
        <v>20</v>
      </c>
      <c r="N27" s="20"/>
      <c r="O27" s="9"/>
      <c r="P27" s="9"/>
    </row>
    <row r="28" spans="1:16" ht="16.5" customHeight="1" thickBot="1" x14ac:dyDescent="0.45">
      <c r="B28" s="6" t="s">
        <v>78</v>
      </c>
      <c r="C28" s="149"/>
      <c r="D28" s="2"/>
      <c r="E28" s="2"/>
      <c r="F28" s="14">
        <f>L64</f>
        <v>0</v>
      </c>
      <c r="G28" s="41"/>
      <c r="J28" s="23"/>
      <c r="K28" t="s">
        <v>45</v>
      </c>
      <c r="L28" s="26"/>
      <c r="M28" s="27">
        <v>30</v>
      </c>
      <c r="N28" s="20"/>
      <c r="O28" s="9"/>
      <c r="P28" s="9"/>
    </row>
    <row r="29" spans="1:16" ht="16.5" customHeight="1" thickBot="1" x14ac:dyDescent="0.45">
      <c r="B29" s="6" t="s">
        <v>79</v>
      </c>
      <c r="C29" s="150"/>
      <c r="D29" s="2"/>
      <c r="E29" s="2"/>
      <c r="F29" s="14">
        <f>L72</f>
        <v>0</v>
      </c>
      <c r="G29" s="41"/>
      <c r="J29" s="23"/>
      <c r="K29" s="28" t="s">
        <v>46</v>
      </c>
      <c r="L29" s="26"/>
      <c r="M29" s="27">
        <v>5</v>
      </c>
      <c r="N29" s="20"/>
      <c r="O29" s="9"/>
      <c r="P29" s="9"/>
    </row>
    <row r="30" spans="1:16" ht="16.5" customHeight="1" thickBot="1" x14ac:dyDescent="0.45">
      <c r="D30" s="2"/>
      <c r="E30" s="2"/>
      <c r="F30" s="6"/>
      <c r="G30" s="41"/>
      <c r="J30" s="23"/>
      <c r="K30" s="9" t="s">
        <v>61</v>
      </c>
      <c r="L30" s="29">
        <f>L25*M25+L26*M26+L27*M27+L28*M28+L29*M29</f>
        <v>0</v>
      </c>
      <c r="M30" s="30"/>
      <c r="N30" s="20"/>
      <c r="O30" s="9"/>
      <c r="P30" s="9"/>
    </row>
    <row r="31" spans="1:16" ht="66.75" customHeight="1" thickTop="1" thickBot="1" x14ac:dyDescent="0.45">
      <c r="B31" s="4" t="s">
        <v>109</v>
      </c>
      <c r="C31" s="40" t="s">
        <v>82</v>
      </c>
      <c r="D31" s="37"/>
      <c r="E31" s="11" t="s">
        <v>63</v>
      </c>
      <c r="F31" s="13">
        <f>5*D31</f>
        <v>0</v>
      </c>
      <c r="G31" s="41"/>
      <c r="J31" s="23"/>
      <c r="K31" s="9"/>
      <c r="L31" s="9"/>
      <c r="M31" s="30"/>
      <c r="N31" s="20"/>
      <c r="O31" s="9"/>
      <c r="P31" s="9"/>
    </row>
    <row r="32" spans="1:16" ht="16.5" customHeight="1" thickTop="1" thickBot="1" x14ac:dyDescent="0.45">
      <c r="D32" s="2"/>
      <c r="E32" s="2"/>
      <c r="G32" s="41"/>
      <c r="J32" s="23"/>
      <c r="K32" s="9"/>
      <c r="L32" s="9"/>
      <c r="M32" s="30"/>
      <c r="N32" s="20"/>
      <c r="O32" s="9"/>
      <c r="P32" s="18"/>
    </row>
    <row r="33" spans="2:16" ht="18" customHeight="1" thickTop="1" thickBot="1" x14ac:dyDescent="0.45">
      <c r="B33" t="s">
        <v>9</v>
      </c>
      <c r="C33" s="40" t="s">
        <v>82</v>
      </c>
      <c r="D33" s="37"/>
      <c r="E33" s="11" t="s">
        <v>63</v>
      </c>
      <c r="F33" s="13">
        <f>1*D33</f>
        <v>0</v>
      </c>
      <c r="G33" s="41"/>
      <c r="J33" s="23"/>
      <c r="M33" s="25"/>
      <c r="N33" s="20"/>
      <c r="O33" s="17"/>
    </row>
    <row r="34" spans="2:16" ht="16.5" customHeight="1" thickTop="1" thickBot="1" x14ac:dyDescent="0.45">
      <c r="D34" s="2"/>
      <c r="E34" s="2"/>
      <c r="G34" s="41"/>
      <c r="J34" s="23" t="s">
        <v>56</v>
      </c>
      <c r="K34" t="s">
        <v>81</v>
      </c>
      <c r="L34" s="26"/>
      <c r="M34" s="27">
        <v>10</v>
      </c>
      <c r="N34" s="20"/>
      <c r="O34" s="17"/>
    </row>
    <row r="35" spans="2:16" ht="16.5" customHeight="1" thickTop="1" thickBot="1" x14ac:dyDescent="0.45">
      <c r="B35" t="s">
        <v>10</v>
      </c>
      <c r="C35" s="40" t="s">
        <v>82</v>
      </c>
      <c r="D35" s="37"/>
      <c r="E35" s="11" t="s">
        <v>63</v>
      </c>
      <c r="F35" s="13">
        <f>1*D35</f>
        <v>0</v>
      </c>
      <c r="G35" s="41"/>
      <c r="J35" s="23"/>
      <c r="K35" t="s">
        <v>43</v>
      </c>
      <c r="L35" s="26"/>
      <c r="M35" s="27">
        <v>10</v>
      </c>
      <c r="N35" s="20"/>
      <c r="O35" s="17"/>
    </row>
    <row r="36" spans="2:16" ht="16.5" customHeight="1" thickTop="1" thickBot="1" x14ac:dyDescent="0.45">
      <c r="D36" s="2"/>
      <c r="E36" s="2"/>
      <c r="G36" s="41"/>
      <c r="J36" s="23"/>
      <c r="K36" t="s">
        <v>44</v>
      </c>
      <c r="L36" s="26"/>
      <c r="M36" s="27">
        <v>20</v>
      </c>
      <c r="N36" s="20"/>
      <c r="O36" s="17"/>
    </row>
    <row r="37" spans="2:16" ht="16.5" customHeight="1" thickTop="1" thickBot="1" x14ac:dyDescent="0.45">
      <c r="B37" t="s">
        <v>11</v>
      </c>
      <c r="C37" s="40" t="s">
        <v>82</v>
      </c>
      <c r="D37" s="2"/>
      <c r="E37" s="2"/>
      <c r="F37" s="13">
        <f>IFERROR(VLOOKUP(C37, Sheet23!$C$56:$D$57, 2, FALSE), 0)</f>
        <v>0</v>
      </c>
      <c r="G37" s="41"/>
      <c r="J37" s="23"/>
      <c r="K37" t="s">
        <v>45</v>
      </c>
      <c r="L37" s="26"/>
      <c r="M37" s="27">
        <v>30</v>
      </c>
      <c r="N37" s="20"/>
      <c r="O37" s="9"/>
      <c r="P37" s="19"/>
    </row>
    <row r="38" spans="2:16" ht="16.5" customHeight="1" thickTop="1" thickBot="1" x14ac:dyDescent="0.45">
      <c r="D38" s="2"/>
      <c r="E38" s="2"/>
      <c r="G38" s="41"/>
      <c r="J38" s="23"/>
      <c r="K38" s="28" t="s">
        <v>46</v>
      </c>
      <c r="L38" s="26"/>
      <c r="M38" s="27">
        <v>5</v>
      </c>
      <c r="N38" s="20"/>
      <c r="O38" s="9"/>
      <c r="P38" s="9"/>
    </row>
    <row r="39" spans="2:16" ht="16.5" customHeight="1" thickBot="1" x14ac:dyDescent="0.45">
      <c r="B39" t="s">
        <v>12</v>
      </c>
      <c r="D39" s="2"/>
      <c r="E39" s="2"/>
      <c r="G39" s="41"/>
      <c r="J39" s="23"/>
      <c r="K39" s="28"/>
      <c r="L39" s="24"/>
      <c r="M39" s="27"/>
      <c r="N39" s="20"/>
      <c r="O39" s="9"/>
      <c r="P39" s="9"/>
    </row>
    <row r="40" spans="2:16" ht="16.5" customHeight="1" thickTop="1" thickBot="1" x14ac:dyDescent="0.45">
      <c r="B40" s="6" t="s">
        <v>14</v>
      </c>
      <c r="C40" s="40" t="s">
        <v>82</v>
      </c>
      <c r="D40" s="37"/>
      <c r="E40" s="11" t="s">
        <v>65</v>
      </c>
      <c r="F40" s="13">
        <f>G40*D40</f>
        <v>0</v>
      </c>
      <c r="G40" s="41">
        <f>IFERROR(VLOOKUP(C40, Sheet23!$C$59:$D$60, 2, FALSE), 0)</f>
        <v>0</v>
      </c>
      <c r="J40" s="23"/>
      <c r="K40" s="9" t="s">
        <v>61</v>
      </c>
      <c r="L40" s="29">
        <f>L34*M34+L35*M35+L36*M36+L37*M37+L38*M38</f>
        <v>0</v>
      </c>
      <c r="M40" s="30"/>
      <c r="N40" s="20"/>
      <c r="O40" s="9"/>
      <c r="P40" s="9"/>
    </row>
    <row r="41" spans="2:16" ht="16.5" customHeight="1" thickTop="1" thickBot="1" x14ac:dyDescent="0.45">
      <c r="B41" s="6" t="s">
        <v>15</v>
      </c>
      <c r="C41" s="40" t="s">
        <v>82</v>
      </c>
      <c r="D41" s="37"/>
      <c r="E41" s="11" t="s">
        <v>65</v>
      </c>
      <c r="F41" s="13">
        <f t="shared" ref="F41:F43" si="0">G41*D41</f>
        <v>0</v>
      </c>
      <c r="G41" s="41">
        <f>IFERROR(VLOOKUP(C41, Sheet23!$C$62:$D$63, 2, FALSE), 0)</f>
        <v>0</v>
      </c>
      <c r="J41" s="23"/>
      <c r="K41" s="9"/>
      <c r="L41" s="9"/>
      <c r="M41" s="30"/>
      <c r="N41" s="20"/>
      <c r="O41" s="9"/>
      <c r="P41" s="9"/>
    </row>
    <row r="42" spans="2:16" ht="16.5" customHeight="1" thickTop="1" thickBot="1" x14ac:dyDescent="0.45">
      <c r="B42" s="6" t="s">
        <v>16</v>
      </c>
      <c r="C42" s="40" t="s">
        <v>82</v>
      </c>
      <c r="D42" s="37"/>
      <c r="E42" s="11" t="s">
        <v>63</v>
      </c>
      <c r="F42" s="13">
        <f t="shared" si="0"/>
        <v>0</v>
      </c>
      <c r="G42" s="41">
        <f>IFERROR(VLOOKUP(C42, Sheet23!$C$65:$D$66, 2, FALSE), 0)</f>
        <v>0</v>
      </c>
      <c r="J42" s="23"/>
      <c r="M42" s="25"/>
      <c r="N42" s="20"/>
      <c r="O42" s="9"/>
      <c r="P42" s="9"/>
    </row>
    <row r="43" spans="2:16" ht="16.5" customHeight="1" thickTop="1" thickBot="1" x14ac:dyDescent="0.45">
      <c r="B43" s="6" t="s">
        <v>17</v>
      </c>
      <c r="C43" s="40" t="s">
        <v>82</v>
      </c>
      <c r="D43" s="37"/>
      <c r="E43" s="11" t="s">
        <v>63</v>
      </c>
      <c r="F43" s="13">
        <f t="shared" si="0"/>
        <v>0</v>
      </c>
      <c r="G43" s="41">
        <f>IFERROR(VLOOKUP(C43, Sheet23!$C$68:$D$69, 2, FALSE), 0)</f>
        <v>0</v>
      </c>
      <c r="J43" s="23" t="s">
        <v>57</v>
      </c>
      <c r="K43" t="s">
        <v>81</v>
      </c>
      <c r="L43" s="26"/>
      <c r="M43" s="27">
        <v>10</v>
      </c>
      <c r="N43" s="20"/>
      <c r="O43" s="9"/>
      <c r="P43" s="9"/>
    </row>
    <row r="44" spans="2:16" ht="16.5" customHeight="1" thickTop="1" thickBot="1" x14ac:dyDescent="0.45">
      <c r="B44" s="6" t="s">
        <v>18</v>
      </c>
      <c r="C44" s="40" t="s">
        <v>82</v>
      </c>
      <c r="D44" s="2"/>
      <c r="E44" s="2"/>
      <c r="F44" s="13">
        <f>IFERROR(VLOOKUP(C44, Sheet23!$C$71:$D$72, 2, FALSE), 0)</f>
        <v>0</v>
      </c>
      <c r="G44" s="41"/>
      <c r="J44" s="23"/>
      <c r="K44" t="s">
        <v>43</v>
      </c>
      <c r="L44" s="26"/>
      <c r="M44" s="27">
        <v>10</v>
      </c>
      <c r="N44" s="20"/>
      <c r="O44" s="9"/>
      <c r="P44" s="9"/>
    </row>
    <row r="45" spans="2:16" ht="16.5" customHeight="1" thickTop="1" thickBot="1" x14ac:dyDescent="0.45">
      <c r="D45" s="2"/>
      <c r="E45" s="2"/>
      <c r="G45" s="41"/>
      <c r="J45" s="23"/>
      <c r="K45" t="s">
        <v>44</v>
      </c>
      <c r="L45" s="26"/>
      <c r="M45" s="27">
        <v>20</v>
      </c>
      <c r="N45" s="20"/>
      <c r="O45" s="9"/>
      <c r="P45" s="9"/>
    </row>
    <row r="46" spans="2:16" ht="16.5" customHeight="1" thickTop="1" thickBot="1" x14ac:dyDescent="0.45">
      <c r="B46" t="s">
        <v>19</v>
      </c>
      <c r="C46" s="40" t="s">
        <v>82</v>
      </c>
      <c r="D46" s="2"/>
      <c r="E46" s="2"/>
      <c r="F46" s="13">
        <f>IFERROR(VLOOKUP(C46, Sheet23!$C$74:$D$76, 2, FALSE), 0)</f>
        <v>0</v>
      </c>
      <c r="G46" s="41"/>
      <c r="J46" s="23"/>
      <c r="K46" t="s">
        <v>45</v>
      </c>
      <c r="L46" s="26"/>
      <c r="M46" s="27">
        <v>30</v>
      </c>
      <c r="N46" s="20"/>
      <c r="O46" s="9"/>
      <c r="P46" s="9"/>
    </row>
    <row r="47" spans="2:16" ht="16.5" customHeight="1" thickTop="1" thickBot="1" x14ac:dyDescent="0.45">
      <c r="D47" s="2"/>
      <c r="E47" s="2"/>
      <c r="G47" s="41"/>
      <c r="J47" s="23"/>
      <c r="K47" s="28" t="s">
        <v>46</v>
      </c>
      <c r="L47" s="26"/>
      <c r="M47" s="27">
        <v>5</v>
      </c>
      <c r="N47" s="20"/>
      <c r="O47" s="9"/>
      <c r="P47" s="9"/>
    </row>
    <row r="48" spans="2:16" ht="16.5" customHeight="1" x14ac:dyDescent="0.4">
      <c r="D48" s="2"/>
      <c r="E48" s="2"/>
      <c r="J48" s="23"/>
      <c r="K48" s="9" t="s">
        <v>61</v>
      </c>
      <c r="L48" s="29">
        <f>L43*M43+L44*M44+L45*M45+L46*M46+L47*M47</f>
        <v>0</v>
      </c>
      <c r="M48" s="30"/>
      <c r="N48" s="20"/>
      <c r="O48" s="9"/>
      <c r="P48" s="9"/>
    </row>
    <row r="49" spans="2:16" ht="16.5" customHeight="1" x14ac:dyDescent="0.4">
      <c r="D49" s="2"/>
      <c r="E49" s="2"/>
      <c r="J49" s="23"/>
      <c r="K49" s="9"/>
      <c r="L49" s="9"/>
      <c r="M49" s="30"/>
      <c r="N49" s="20"/>
      <c r="O49" s="9"/>
      <c r="P49" s="9"/>
    </row>
    <row r="50" spans="2:16" ht="16.5" customHeight="1" thickBot="1" x14ac:dyDescent="0.45">
      <c r="D50" s="2"/>
      <c r="E50" s="2"/>
      <c r="J50" s="23"/>
      <c r="M50" s="25"/>
      <c r="N50" s="20"/>
      <c r="O50" s="9"/>
      <c r="P50" s="9"/>
    </row>
    <row r="51" spans="2:16" ht="16.5" customHeight="1" thickBot="1" x14ac:dyDescent="0.45">
      <c r="B51" s="124" t="s">
        <v>83</v>
      </c>
      <c r="C51" s="125"/>
      <c r="D51" s="126"/>
      <c r="E51" s="2"/>
      <c r="J51" s="23" t="s">
        <v>58</v>
      </c>
      <c r="K51" t="s">
        <v>81</v>
      </c>
      <c r="L51" s="26"/>
      <c r="M51" s="27">
        <v>10</v>
      </c>
      <c r="N51" s="20"/>
      <c r="O51" s="9"/>
      <c r="P51" s="9"/>
    </row>
    <row r="52" spans="2:16" ht="16.5" customHeight="1" thickBot="1" x14ac:dyDescent="0.45">
      <c r="B52" s="127"/>
      <c r="C52" s="128"/>
      <c r="D52" s="129"/>
      <c r="E52" s="2"/>
      <c r="J52" s="23"/>
      <c r="K52" t="s">
        <v>43</v>
      </c>
      <c r="L52" s="26"/>
      <c r="M52" s="27">
        <v>10</v>
      </c>
      <c r="N52" s="20"/>
      <c r="O52" s="9"/>
      <c r="P52" s="9"/>
    </row>
    <row r="53" spans="2:16" ht="16.5" customHeight="1" thickBot="1" x14ac:dyDescent="0.45">
      <c r="B53" s="127"/>
      <c r="C53" s="128"/>
      <c r="D53" s="129"/>
      <c r="J53" s="23"/>
      <c r="K53" t="s">
        <v>44</v>
      </c>
      <c r="L53" s="26"/>
      <c r="M53" s="27">
        <v>20</v>
      </c>
      <c r="N53" s="20"/>
      <c r="O53" s="9"/>
      <c r="P53" s="9"/>
    </row>
    <row r="54" spans="2:16" ht="16.5" customHeight="1" thickBot="1" x14ac:dyDescent="0.45">
      <c r="B54" s="127"/>
      <c r="C54" s="128"/>
      <c r="D54" s="129"/>
      <c r="J54" s="23"/>
      <c r="K54" t="s">
        <v>45</v>
      </c>
      <c r="L54" s="26"/>
      <c r="M54" s="27">
        <v>30</v>
      </c>
      <c r="N54" s="20"/>
      <c r="O54" s="9"/>
      <c r="P54" s="9"/>
    </row>
    <row r="55" spans="2:16" ht="16.5" customHeight="1" thickBot="1" x14ac:dyDescent="0.45">
      <c r="B55" s="127"/>
      <c r="C55" s="128"/>
      <c r="D55" s="129"/>
      <c r="J55" s="23"/>
      <c r="K55" s="28" t="s">
        <v>46</v>
      </c>
      <c r="L55" s="26"/>
      <c r="M55" s="27">
        <v>5</v>
      </c>
    </row>
    <row r="56" spans="2:16" ht="16.5" customHeight="1" x14ac:dyDescent="0.4">
      <c r="B56" s="127"/>
      <c r="C56" s="128"/>
      <c r="D56" s="129"/>
      <c r="J56" s="23"/>
      <c r="K56" s="9" t="s">
        <v>61</v>
      </c>
      <c r="L56" s="29">
        <f>L51*M51+L52*M52+L53*M53+L54*M54+L55*M55</f>
        <v>0</v>
      </c>
      <c r="M56" s="30"/>
    </row>
    <row r="57" spans="2:16" ht="16.5" customHeight="1" x14ac:dyDescent="0.4">
      <c r="B57" s="127"/>
      <c r="C57" s="128"/>
      <c r="D57" s="129"/>
      <c r="J57" s="23"/>
      <c r="M57" s="22"/>
    </row>
    <row r="58" spans="2:16" ht="16.5" customHeight="1" thickBot="1" x14ac:dyDescent="0.45">
      <c r="B58" s="127"/>
      <c r="C58" s="128"/>
      <c r="D58" s="129"/>
      <c r="J58" s="21"/>
      <c r="M58" s="25"/>
    </row>
    <row r="59" spans="2:16" ht="16.5" customHeight="1" thickBot="1" x14ac:dyDescent="0.45">
      <c r="B59" s="130"/>
      <c r="C59" s="131"/>
      <c r="D59" s="132"/>
      <c r="J59" s="23" t="s">
        <v>59</v>
      </c>
      <c r="K59" t="s">
        <v>81</v>
      </c>
      <c r="L59" s="26"/>
      <c r="M59" s="27">
        <v>10</v>
      </c>
    </row>
    <row r="60" spans="2:16" ht="16.5" customHeight="1" thickBot="1" x14ac:dyDescent="0.45">
      <c r="J60" s="23"/>
      <c r="K60" t="s">
        <v>43</v>
      </c>
      <c r="L60" s="26"/>
      <c r="M60" s="27">
        <v>10</v>
      </c>
    </row>
    <row r="61" spans="2:16" ht="16.5" customHeight="1" thickBot="1" x14ac:dyDescent="0.45">
      <c r="J61" s="23"/>
      <c r="K61" t="s">
        <v>44</v>
      </c>
      <c r="L61" s="26"/>
      <c r="M61" s="27">
        <v>20</v>
      </c>
    </row>
    <row r="62" spans="2:16" ht="16.5" customHeight="1" thickBot="1" x14ac:dyDescent="0.45">
      <c r="J62" s="23"/>
      <c r="K62" t="s">
        <v>45</v>
      </c>
      <c r="L62" s="26"/>
      <c r="M62" s="27">
        <v>30</v>
      </c>
    </row>
    <row r="63" spans="2:16" ht="16.5" customHeight="1" thickBot="1" x14ac:dyDescent="0.45">
      <c r="J63" s="23"/>
      <c r="K63" s="28" t="s">
        <v>46</v>
      </c>
      <c r="L63" s="26"/>
      <c r="M63" s="27">
        <v>5</v>
      </c>
    </row>
    <row r="64" spans="2:16" ht="16.5" customHeight="1" x14ac:dyDescent="0.4">
      <c r="J64" s="23"/>
      <c r="K64" s="9" t="s">
        <v>61</v>
      </c>
      <c r="L64" s="29">
        <f>L59*M59+L60*M60+L61*M61+L62*M62+L63*M63</f>
        <v>0</v>
      </c>
      <c r="M64" s="30"/>
    </row>
    <row r="65" spans="10:13" ht="16.5" customHeight="1" x14ac:dyDescent="0.4">
      <c r="J65" s="23"/>
      <c r="M65" s="22"/>
    </row>
    <row r="66" spans="10:13" ht="16.5" customHeight="1" thickBot="1" x14ac:dyDescent="0.45">
      <c r="J66" s="21"/>
      <c r="M66" s="25"/>
    </row>
    <row r="67" spans="10:13" ht="16.5" customHeight="1" thickBot="1" x14ac:dyDescent="0.45">
      <c r="J67" s="23" t="s">
        <v>60</v>
      </c>
      <c r="K67" t="s">
        <v>81</v>
      </c>
      <c r="L67" s="26"/>
      <c r="M67" s="27">
        <v>10</v>
      </c>
    </row>
    <row r="68" spans="10:13" ht="16.5" customHeight="1" thickBot="1" x14ac:dyDescent="0.45">
      <c r="J68" s="23"/>
      <c r="K68" t="s">
        <v>43</v>
      </c>
      <c r="L68" s="26"/>
      <c r="M68" s="27">
        <v>10</v>
      </c>
    </row>
    <row r="69" spans="10:13" ht="16.5" customHeight="1" thickBot="1" x14ac:dyDescent="0.45">
      <c r="J69" s="23"/>
      <c r="K69" t="s">
        <v>44</v>
      </c>
      <c r="L69" s="26"/>
      <c r="M69" s="27">
        <v>20</v>
      </c>
    </row>
    <row r="70" spans="10:13" ht="16.5" customHeight="1" thickBot="1" x14ac:dyDescent="0.45">
      <c r="J70" s="23"/>
      <c r="K70" t="s">
        <v>45</v>
      </c>
      <c r="L70" s="26"/>
      <c r="M70" s="27">
        <v>30</v>
      </c>
    </row>
    <row r="71" spans="10:13" ht="16.5" customHeight="1" thickBot="1" x14ac:dyDescent="0.45">
      <c r="J71" s="23"/>
      <c r="K71" s="28" t="s">
        <v>46</v>
      </c>
      <c r="L71" s="26"/>
      <c r="M71" s="27">
        <v>5</v>
      </c>
    </row>
    <row r="72" spans="10:13" ht="16.5" customHeight="1" thickBot="1" x14ac:dyDescent="0.45">
      <c r="J72" s="23"/>
      <c r="K72" s="32" t="s">
        <v>61</v>
      </c>
      <c r="L72" s="33">
        <f>L67*M67+L68*M68+L69*M69+L70*M70+L71*M71</f>
        <v>0</v>
      </c>
      <c r="M72" s="34"/>
    </row>
    <row r="73" spans="10:13" ht="16.5" customHeight="1" thickTop="1" thickBot="1" x14ac:dyDescent="0.45">
      <c r="J73" s="31"/>
    </row>
    <row r="74" spans="10:13" ht="16.5" customHeight="1" thickTop="1" x14ac:dyDescent="0.4"/>
    <row r="75" spans="10:13" ht="16.5" customHeight="1" x14ac:dyDescent="0.4"/>
    <row r="76" spans="10:13" ht="16.5" customHeight="1" x14ac:dyDescent="0.4"/>
    <row r="77" spans="10:13" ht="16.5" customHeight="1" x14ac:dyDescent="0.4"/>
    <row r="78" spans="10:13" ht="16.5" customHeight="1" x14ac:dyDescent="0.4"/>
    <row r="79" spans="10:13" ht="16.5" customHeight="1" x14ac:dyDescent="0.4"/>
    <row r="80" spans="10:13" ht="16.5" customHeight="1" x14ac:dyDescent="0.4"/>
    <row r="81" ht="16.5" customHeight="1" x14ac:dyDescent="0.4"/>
    <row r="82" ht="16.5" customHeight="1" x14ac:dyDescent="0.4"/>
  </sheetData>
  <mergeCells count="11">
    <mergeCell ref="J2:J3"/>
    <mergeCell ref="D3:E3"/>
    <mergeCell ref="F3:G3"/>
    <mergeCell ref="C22:C29"/>
    <mergeCell ref="B51:D59"/>
    <mergeCell ref="I2:I3"/>
    <mergeCell ref="A2:A3"/>
    <mergeCell ref="B2:B3"/>
    <mergeCell ref="C2:C3"/>
    <mergeCell ref="D2:G2"/>
    <mergeCell ref="H2:H3"/>
  </mergeCells>
  <phoneticPr fontId="1"/>
  <conditionalFormatting sqref="B17">
    <cfRule type="expression" dxfId="1" priority="10">
      <formula>D17&gt;D3</formula>
    </cfRule>
  </conditionalFormatting>
  <dataValidations count="18">
    <dataValidation allowBlank="1" showInputMessage="1" showErrorMessage="1" promptTitle="注意" prompt="歯冠形態修正も咬合調整に含みます。" sqref="B33" xr:uid="{17D14B6D-6336-4EB5-B7E0-3F654F2CF8E7}"/>
    <dataValidation allowBlank="1" showInputMessage="1" showErrorMessage="1" promptTitle="注意" prompt="1つの歯に、例えば①と②を併用した場合、高い方の単位（この例では②）で算定して下さい。ただし⑤根面処理は①や③に「加算」して算定が可です。" sqref="K9" xr:uid="{11CD7F1A-D68C-4790-8985-475E066D553A}"/>
    <dataValidation allowBlank="1" showInputMessage="1" showErrorMessage="1" prompt="SPT期間中に、歯周外科処置を行った場合は外科フェーズへ、義歯再製作のばあいは口腔機能回復治療のフェーズに戻ると考えます。行った処置は、それぞれ算定して下さい。" sqref="B46" xr:uid="{160423E2-31B2-4D97-A3F8-8F190BAAAA72}"/>
    <dataValidation allowBlank="1" showInputMessage="1" showErrorMessage="1" prompt="併用療法（例：EMD＋Bio-Oss）、自家骨移植、骨補填材料の応用も歯周組織再生療法1件とします。" sqref="K12:L12 K19:L19 K36:L36 K45:L45 K53:L53 K61:L61 K69:L69" xr:uid="{D488EDBC-D072-4444-9886-37EE5D8F9D95}"/>
    <dataValidation allowBlank="1" showInputMessage="1" showErrorMessage="1" prompt="組織付着療法とは、「歯周ポケット掻爬術」「新付着術」「フラップ手術」のこと" sqref="K10 K17 K25 K34 K43 K51 K59 K67" xr:uid="{2D994F8D-2204-4387-825B-B8EA73D74248}"/>
    <dataValidation allowBlank="1" showInputMessage="1" showErrorMessage="1" promptTitle="例：24-27の歯周外科" prompt="24　フラップ手術_x000a_25　EMD_x000a_26　EMD＋Bio-Oss_x000a_27　フラップ手術＋根面レーザー_x000a_算定→組織付着×2、再生療法×2、レーザー応用×1" sqref="J9" xr:uid="{B440BAE5-807D-4E78-82A5-19A632A02543}"/>
    <dataValidation allowBlank="1" showInputMessage="1" showErrorMessage="1" prompt="根面処理、肉芽組織除去、骨切除や整形を想定している。レーザーによる殺菌は、本学会ガイドラインに収載されていないので現時点では算定不可。レーザーによる歯肉切除は切除療法で算定。" sqref="K47:L47 K55:L55 K63:L63 K71:L71" xr:uid="{E0729E79-7C00-4635-A742-9FACE0C870FF}"/>
    <dataValidation allowBlank="1" showInputMessage="1" showErrorMessage="1" promptTitle="注意" prompt="根面処理、肉芽組織除去、骨切除や整形を想定している。レーザーによる殺菌は、本学会ガイドラインに収載されていないので現時点では算定不可。レーザーによる歯肉切除は切除療法で算定。" sqref="K14:L14 K21:L21 K29:L29 K38:L38" xr:uid="{BD629B3C-2162-4459-8422-EC5751330B7A}"/>
    <dataValidation allowBlank="1" showInputMessage="1" showErrorMessage="1" promptTitle="組織付着療法とは" prompt="組織付着療法とは、「歯周ポケット掻爬術」「新付着術」「フラップ手術」のこと" sqref="L10 L17 L25 L34 L43 L51 L59 L67" xr:uid="{CAE57091-BC3E-4D1F-867D-F8F33D4736A3}"/>
    <dataValidation allowBlank="1" showInputMessage="1" showErrorMessage="1" promptTitle="注意" prompt="左の黄色カラム「あり」を選択しないと単位加算されません。_x000a_検査の例：抗体検査、骨密度検査、自院で行ったHbA1ｃ測定、血液検査、GCFペリオトロン、SNPs検査等、申請症例の歯周治療に不可欠であった検査_x000a_" sqref="D11" xr:uid="{D096F6C5-37A7-49A6-9E78-FFC5D2EEA059}"/>
    <dataValidation type="whole" allowBlank="1" showInputMessage="1" showErrorMessage="1" promptTitle="注意" prompt="インプラント埋入後のメインテナンス、周囲粘膜炎、周囲炎への対応に対しては、現時点では単位を付与していません。" sqref="D42" xr:uid="{28D71F72-B3CA-405F-9AE4-AD066AE14BBB}">
      <formula1>0</formula1>
      <formula2>32</formula2>
    </dataValidation>
    <dataValidation type="whole" allowBlank="1" showInputMessage="1" showErrorMessage="1" promptTitle="注意" prompt="既にSPT中であった症例については、「最近5カ年の専門医有効期間」開始後の歯数を入力して下さい。" sqref="D3:E3" xr:uid="{CFB496F9-91FC-4489-AD59-81C59B43BD0A}">
      <formula1>0</formula1>
      <formula2>32</formula2>
    </dataValidation>
    <dataValidation allowBlank="1" showInputMessage="1" showErrorMessage="1" promptTitle="注意" prompt="専門医資格有効期限開始時に、既にSPT中であった症例については、その患者さんの歯周治療を開始したときの診断名を選択して下さい。" sqref="B7" xr:uid="{6A03A83D-FD09-49A0-A189-BA6920C43123}"/>
    <dataValidation type="whole" allowBlank="1" showInputMessage="1" showErrorMessage="1" sqref="D35" xr:uid="{C110DA31-90B0-4FF6-BD9C-C6943221C9FA}">
      <formula1>0</formula1>
      <formula2>D3</formula2>
    </dataValidation>
    <dataValidation type="whole" allowBlank="1" showInputMessage="1" showErrorMessage="1" sqref="D33" xr:uid="{920D6480-8029-4B39-91BD-44910EFD94FD}">
      <formula1>0</formula1>
      <formula2>D3</formula2>
    </dataValidation>
    <dataValidation type="whole" allowBlank="1" showInputMessage="1" showErrorMessage="1" sqref="D31" xr:uid="{99D447F9-4299-4EC0-B770-866C82116801}">
      <formula1>0</formula1>
      <formula2>D3</formula2>
    </dataValidation>
    <dataValidation type="whole" allowBlank="1" showInputMessage="1" showErrorMessage="1" promptTitle="注意" prompt="再SRPは、算定不可です" sqref="D17" xr:uid="{7C87B298-C63C-45D0-84DD-4CADF14295BE}">
      <formula1>0</formula1>
      <formula2>D3</formula2>
    </dataValidation>
    <dataValidation type="whole" allowBlank="1" showInputMessage="1" showErrorMessage="1" sqref="D43" xr:uid="{95996464-4C4B-4273-A0F9-4F4E10F72ABA}">
      <formula1>0</formula1>
      <formula2>32</formula2>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56329024-A6FE-4BDC-92B9-FFE304B2CB78}">
          <x14:formula1>
            <xm:f>Sheet23!$C$21:$C$23</xm:f>
          </x14:formula1>
          <xm:sqref>C11</xm:sqref>
        </x14:dataValidation>
        <x14:dataValidation type="list" allowBlank="1" showInputMessage="1" showErrorMessage="1" xr:uid="{046FCD60-E36F-4748-B505-9C47397C0735}">
          <x14:formula1>
            <xm:f>Sheet23!$C$18:$C$20</xm:f>
          </x14:formula1>
          <xm:sqref>C9</xm:sqref>
        </x14:dataValidation>
        <x14:dataValidation type="list" allowBlank="1" showInputMessage="1" showErrorMessage="1" xr:uid="{F63998E0-7629-45A1-98F7-5B94C96BA402}">
          <x14:formula1>
            <xm:f>Sheet23!$C$73:$C$76</xm:f>
          </x14:formula1>
          <xm:sqref>C46</xm:sqref>
        </x14:dataValidation>
        <x14:dataValidation type="list" allowBlank="1" showInputMessage="1" showErrorMessage="1" xr:uid="{6276CFD4-E8E9-47A7-8900-3046E558E07A}">
          <x14:formula1>
            <xm:f>Sheet23!$C$70:$C$72</xm:f>
          </x14:formula1>
          <xm:sqref>C44</xm:sqref>
        </x14:dataValidation>
        <x14:dataValidation type="list" allowBlank="1" showInputMessage="1" showErrorMessage="1" promptTitle="注意" prompt="専門医有効期限（5年）の中で実施したものに限る" xr:uid="{82F04E13-FE26-40F8-B309-B6E1D735C267}">
          <x14:formula1>
            <xm:f>Sheet23!$C$67:$C$69</xm:f>
          </x14:formula1>
          <xm:sqref>C43</xm:sqref>
        </x14:dataValidation>
        <x14:dataValidation type="list" allowBlank="1" showInputMessage="1" showErrorMessage="1" promptTitle="注意" prompt="専門医有効期限（5年）の中で埋入実施したものに限る" xr:uid="{7EC54C43-B7E9-4ECE-99E8-9B06B04D4B2D}">
          <x14:formula1>
            <xm:f>Sheet23!$C$64:$C$66</xm:f>
          </x14:formula1>
          <xm:sqref>C42</xm:sqref>
        </x14:dataValidation>
        <x14:dataValidation type="list" allowBlank="1" showInputMessage="1" showErrorMessage="1" promptTitle="注意" prompt="専門医有効期限（5年）の中で装着したものに限る。" xr:uid="{D3E1CA12-9440-4050-856A-EF0A76988FB0}">
          <x14:formula1>
            <xm:f>Sheet23!$C$61:$C$63</xm:f>
          </x14:formula1>
          <xm:sqref>C41</xm:sqref>
        </x14:dataValidation>
        <x14:dataValidation type="list" allowBlank="1" showInputMessage="1" showErrorMessage="1" promptTitle="注意" prompt="専門医有効期限（5年）の中で装着実施したものに限る" xr:uid="{B9E67720-9FDE-40FA-AE07-C82E373BDCAD}">
          <x14:formula1>
            <xm:f>Sheet23!$C$58:$C$60</xm:f>
          </x14:formula1>
          <xm:sqref>C40</xm:sqref>
        </x14:dataValidation>
        <x14:dataValidation type="list" allowBlank="1" showInputMessage="1" showErrorMessage="1" promptTitle="注意" prompt="暗示療法のみの場合は算定不可" xr:uid="{E0C21FB6-EA9B-4D71-ACD6-CFA350E18322}">
          <x14:formula1>
            <xm:f>Sheet23!$C$55:$C$57</xm:f>
          </x14:formula1>
          <xm:sqref>C37</xm:sqref>
        </x14:dataValidation>
        <x14:dataValidation type="list" allowBlank="1" showInputMessage="1" showErrorMessage="1" promptTitle="注意" prompt="暫間固定が施された歯の本数に単位を付与します。暫間固定が脱離して再び行うことはよくあることですが、2回目以降の暫間固定は対象外とします。" xr:uid="{A86856A8-CD01-4B8D-8D29-A83384054350}">
          <x14:formula1>
            <xm:f>Sheet23!$C$52:$C$54</xm:f>
          </x14:formula1>
          <xm:sqref>C35</xm:sqref>
        </x14:dataValidation>
        <x14:dataValidation type="list" allowBlank="1" showInputMessage="1" showErrorMessage="1" promptTitle="注意" prompt="1歯一回のみ単位付与です。ある1つの歯に複数回咬合調整を行っても1歯一回とし、「咬合調整を処置した歯の本数×単位」が合計になります。" xr:uid="{F13C5EEE-88CF-4B82-A2CA-54E155E87274}">
          <x14:formula1>
            <xm:f>Sheet23!$C$49:$C$51</xm:f>
          </x14:formula1>
          <xm:sqref>C33</xm:sqref>
        </x14:dataValidation>
        <x14:dataValidation type="list" allowBlank="1" showInputMessage="1" showErrorMessage="1" xr:uid="{771162FB-FC25-4C25-B97B-14E3ACC440E6}">
          <x14:formula1>
            <xm:f>Sheet23!$C$46:$C$48</xm:f>
          </x14:formula1>
          <xm:sqref>C31</xm:sqref>
        </x14:dataValidation>
        <x14:dataValidation type="list" allowBlank="1" showInputMessage="1" showErrorMessage="1" xr:uid="{1A4C86D4-4CD4-4FA1-A70C-A81C397B0276}">
          <x14:formula1>
            <xm:f>Sheet23!$C$36:$C$38</xm:f>
          </x14:formula1>
          <xm:sqref>C19</xm:sqref>
        </x14:dataValidation>
        <x14:dataValidation type="list" allowBlank="1" showInputMessage="1" showErrorMessage="1" promptTitle="注意" prompt="再スケーリングは算定不可です" xr:uid="{6F85D1E7-E760-4BD5-844B-D5A4E6AB86C3}">
          <x14:formula1>
            <xm:f>Sheet23!$C$28:$C$34</xm:f>
          </x14:formula1>
          <xm:sqref>C15</xm:sqref>
        </x14:dataValidation>
        <x14:dataValidation type="list" allowBlank="1" showInputMessage="1" showErrorMessage="1" promptTitle="他科との連携" prompt="医科や介護施設など特別な配慮を必要とした場合や、歯科では難抜歯、顎関節症、歯科麻酔などの連携を想定しています。高度で専門的な歯周治療を行う上で不可欠だった連携を行った場合に算定して下さい。" xr:uid="{2F91879E-835C-40D2-9600-A00D54C5B5FA}">
          <x14:formula1>
            <xm:f>Sheet23!$C$24:$C$27</xm:f>
          </x14:formula1>
          <xm:sqref>C13</xm:sqref>
        </x14:dataValidation>
        <x14:dataValidation type="list" allowBlank="1" showInputMessage="1" showErrorMessage="1" promptTitle="注意" prompt="「最近5カ年の専門医有効期間」の開始時に既にSPT中であった症例については、その患者さんの歯周治療を最もはじめに開始したときの診断名を選択して下さい。例：8年メンテしている患者さんでは8年前の診断を選択して下さい。" xr:uid="{6ABFBFAD-F394-4F49-B094-E6A6E24922FA}">
          <x14:formula1>
            <xm:f>Sheet23!$C$2:$C$14</xm:f>
          </x14:formula1>
          <xm:sqref>C7</xm:sqref>
        </x14:dataValidation>
        <x14:dataValidation type="list" allowBlank="1" showInputMessage="1" showErrorMessage="1" xr:uid="{CA8E286D-4780-4389-9CB2-A90918A3F981}">
          <x14:formula1>
            <xm:f>Sheet23!$C$3:$C$17</xm:f>
          </x14:formula1>
          <xm:sqref>D7:E8</xm:sqref>
        </x14:dataValidation>
        <x14:dataValidation type="list" allowBlank="1" showInputMessage="1" showErrorMessage="1" xr:uid="{99882271-D786-4AFD-9982-34EBFE65F749}">
          <x14:formula1>
            <xm:f>Sheet23!$C$25:$C$33</xm:f>
          </x14:formula1>
          <xm:sqref>E52</xm:sqref>
        </x14:dataValidation>
        <x14:dataValidation type="list" allowBlank="1" showInputMessage="1" showErrorMessage="1" xr:uid="{C6CB782A-D219-4EFE-853A-52DCFC3DA853}">
          <x14:formula1>
            <xm:f>Sheet23!$C$22:$C$23</xm:f>
          </x14:formula1>
          <xm:sqref>D45:E49</xm:sqref>
        </x14:dataValidation>
        <x14:dataValidation type="list" allowBlank="1" showInputMessage="1" showErrorMessage="1" xr:uid="{81889DF5-FCB5-4A73-BCA5-F83AE0A331E3}">
          <x14:formula1>
            <xm:f>Sheet23!$C$19:$C$20</xm:f>
          </x14:formula1>
          <xm:sqref>D9:E10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4C02-C03D-4CC2-8194-EB3F5A87655B}">
  <sheetPr codeName="Sheet7">
    <pageSetUpPr fitToPage="1"/>
  </sheetPr>
  <dimension ref="A1:P82"/>
  <sheetViews>
    <sheetView workbookViewId="0">
      <pane xSplit="1" ySplit="6" topLeftCell="B7" activePane="bottomRight" state="frozen"/>
      <selection pane="topRight" activeCell="B1" sqref="B1"/>
      <selection pane="bottomLeft" activeCell="A7" sqref="A7"/>
      <selection pane="bottomRight" activeCell="C22" sqref="C22:C29"/>
    </sheetView>
  </sheetViews>
  <sheetFormatPr defaultRowHeight="18.75" x14ac:dyDescent="0.4"/>
  <cols>
    <col min="1" max="1" width="15.75" customWidth="1"/>
    <col min="2" max="2" width="21.25" customWidth="1"/>
    <col min="3" max="3" width="21.75" customWidth="1"/>
    <col min="4" max="4" width="12.5" customWidth="1"/>
    <col min="5" max="5" width="4" customWidth="1"/>
    <col min="6" max="6" width="5.375" customWidth="1"/>
    <col min="7" max="7" width="3.375" customWidth="1"/>
    <col min="8" max="8" width="21.375" customWidth="1"/>
    <col min="9" max="9" width="1.875" customWidth="1"/>
    <col min="10" max="10" width="13.875" customWidth="1"/>
    <col min="11" max="11" width="24" customWidth="1"/>
    <col min="12" max="12" width="6.375" customWidth="1"/>
    <col min="13" max="13" width="8.875" customWidth="1"/>
  </cols>
  <sheetData>
    <row r="1" spans="1:16" ht="19.5" thickBot="1" x14ac:dyDescent="0.45">
      <c r="A1">
        <f>K3</f>
        <v>0</v>
      </c>
    </row>
    <row r="2" spans="1:16" ht="36.75" customHeight="1" thickTop="1" thickBot="1" x14ac:dyDescent="0.45">
      <c r="A2" s="139" t="s">
        <v>66</v>
      </c>
      <c r="B2" s="139" t="s">
        <v>68</v>
      </c>
      <c r="C2" s="133" t="s">
        <v>132</v>
      </c>
      <c r="D2" s="141" t="s">
        <v>130</v>
      </c>
      <c r="E2" s="142"/>
      <c r="F2" s="142"/>
      <c r="G2" s="143"/>
      <c r="H2" s="135" t="s">
        <v>71</v>
      </c>
      <c r="I2" s="137"/>
      <c r="J2" s="139" t="s">
        <v>67</v>
      </c>
      <c r="K2" s="36" t="s">
        <v>69</v>
      </c>
    </row>
    <row r="3" spans="1:16" ht="51.75" customHeight="1" thickTop="1" thickBot="1" x14ac:dyDescent="0.45">
      <c r="A3" s="140"/>
      <c r="B3" s="140"/>
      <c r="C3" s="134"/>
      <c r="D3" s="146"/>
      <c r="E3" s="147"/>
      <c r="F3" s="144" t="s">
        <v>63</v>
      </c>
      <c r="G3" s="145"/>
      <c r="H3" s="136"/>
      <c r="I3" s="138"/>
      <c r="J3" s="140"/>
      <c r="K3" s="10">
        <f>SUM(F7:F46)</f>
        <v>0</v>
      </c>
    </row>
    <row r="4" spans="1:16" ht="19.5" thickTop="1" x14ac:dyDescent="0.4"/>
    <row r="5" spans="1:16" ht="19.5" thickBot="1" x14ac:dyDescent="0.45">
      <c r="B5" t="s">
        <v>85</v>
      </c>
    </row>
    <row r="6" spans="1:16" ht="21" thickTop="1" thickBot="1" x14ac:dyDescent="0.45">
      <c r="B6" t="s">
        <v>87</v>
      </c>
      <c r="C6" s="38" t="s">
        <v>5</v>
      </c>
      <c r="D6" s="15" t="s">
        <v>7</v>
      </c>
      <c r="E6" s="5"/>
      <c r="F6" s="16" t="s">
        <v>13</v>
      </c>
      <c r="G6" s="41"/>
      <c r="J6" s="42"/>
      <c r="K6" s="43"/>
      <c r="L6" s="43"/>
      <c r="M6" s="44"/>
    </row>
    <row r="7" spans="1:16" ht="16.5" customHeight="1" thickTop="1" thickBot="1" x14ac:dyDescent="0.45">
      <c r="B7" t="s">
        <v>0</v>
      </c>
      <c r="C7" s="39" t="s">
        <v>82</v>
      </c>
      <c r="D7" s="8"/>
      <c r="E7" s="8"/>
      <c r="F7" s="13">
        <f>IFERROR(VLOOKUP(C7, Sheet23!$C$3:$D$14, 2, FALSE), 0)</f>
        <v>0</v>
      </c>
      <c r="G7" s="41"/>
      <c r="J7" t="s">
        <v>85</v>
      </c>
      <c r="K7" s="45"/>
      <c r="L7" s="45"/>
      <c r="M7" s="46"/>
      <c r="N7" s="20"/>
      <c r="O7" s="9"/>
      <c r="P7" s="9"/>
    </row>
    <row r="8" spans="1:16" ht="16.5" customHeight="1" thickTop="1" thickBot="1" x14ac:dyDescent="0.45">
      <c r="C8" s="1"/>
      <c r="D8" s="8"/>
      <c r="E8" s="8"/>
      <c r="G8" s="41"/>
      <c r="J8" t="s">
        <v>86</v>
      </c>
      <c r="K8" t="s">
        <v>86</v>
      </c>
      <c r="M8" s="22"/>
      <c r="N8" s="20"/>
      <c r="O8" s="9"/>
      <c r="P8" s="9"/>
    </row>
    <row r="9" spans="1:16" ht="16.5" customHeight="1" thickTop="1" thickBot="1" x14ac:dyDescent="0.45">
      <c r="B9" t="s">
        <v>1</v>
      </c>
      <c r="C9" s="40" t="s">
        <v>82</v>
      </c>
      <c r="D9" s="2"/>
      <c r="E9" s="2"/>
      <c r="F9" s="13">
        <f>IFERROR(VLOOKUP(C9, Sheet23!$C$18:$D$20, 2, FALSE), 0)</f>
        <v>0</v>
      </c>
      <c r="G9" s="41"/>
      <c r="J9" s="23" t="s">
        <v>53</v>
      </c>
      <c r="K9" s="48" t="s">
        <v>88</v>
      </c>
      <c r="L9" s="24" t="s">
        <v>62</v>
      </c>
      <c r="M9" s="25"/>
      <c r="N9" s="20"/>
      <c r="O9" s="9"/>
      <c r="P9" s="9"/>
    </row>
    <row r="10" spans="1:16" ht="16.5" customHeight="1" thickTop="1" thickBot="1" x14ac:dyDescent="0.45">
      <c r="D10" s="2"/>
      <c r="E10" s="2"/>
      <c r="G10" s="41"/>
      <c r="J10" s="49" t="s">
        <v>89</v>
      </c>
      <c r="K10" t="s">
        <v>81</v>
      </c>
      <c r="L10" s="26"/>
      <c r="M10" s="27">
        <v>10</v>
      </c>
      <c r="N10" s="20"/>
      <c r="O10" s="9"/>
      <c r="P10" s="9"/>
    </row>
    <row r="11" spans="1:16" ht="16.5" customHeight="1" thickTop="1" thickBot="1" x14ac:dyDescent="0.45">
      <c r="B11" t="s">
        <v>2</v>
      </c>
      <c r="C11" s="40" t="s">
        <v>82</v>
      </c>
      <c r="D11" s="37"/>
      <c r="E11" s="11" t="s">
        <v>64</v>
      </c>
      <c r="F11" s="13">
        <f>G11*D11</f>
        <v>0</v>
      </c>
      <c r="G11" s="41">
        <f>IFERROR(VLOOKUP(C11, Sheet23!$C$22:$D$23, 2, FALSE), 0)</f>
        <v>0</v>
      </c>
      <c r="J11" s="49" t="s">
        <v>90</v>
      </c>
      <c r="K11" t="s">
        <v>43</v>
      </c>
      <c r="L11" s="26"/>
      <c r="M11" s="27">
        <v>10</v>
      </c>
      <c r="N11" s="20"/>
      <c r="O11" s="9"/>
      <c r="P11" s="9"/>
    </row>
    <row r="12" spans="1:16" ht="16.5" customHeight="1" thickTop="1" thickBot="1" x14ac:dyDescent="0.45">
      <c r="D12" s="2"/>
      <c r="E12" s="2"/>
      <c r="G12" s="41"/>
      <c r="J12" s="49" t="s">
        <v>91</v>
      </c>
      <c r="K12" t="s">
        <v>44</v>
      </c>
      <c r="L12" s="26"/>
      <c r="M12" s="27">
        <v>20</v>
      </c>
      <c r="N12" s="20"/>
      <c r="O12" s="9"/>
      <c r="P12" s="9"/>
    </row>
    <row r="13" spans="1:16" ht="16.5" customHeight="1" thickTop="1" thickBot="1" x14ac:dyDescent="0.45">
      <c r="B13" t="s">
        <v>127</v>
      </c>
      <c r="C13" s="40" t="s">
        <v>82</v>
      </c>
      <c r="D13" s="2"/>
      <c r="E13" s="2"/>
      <c r="F13" s="13">
        <f>IFERROR(VLOOKUP(C13, Sheet23!$C$24:$D$27, 2, FALSE), 0)</f>
        <v>0</v>
      </c>
      <c r="G13" s="41"/>
      <c r="H13" s="35" t="s">
        <v>70</v>
      </c>
      <c r="J13" s="49" t="s">
        <v>92</v>
      </c>
      <c r="K13" t="s">
        <v>45</v>
      </c>
      <c r="L13" s="26"/>
      <c r="M13" s="27">
        <v>30</v>
      </c>
      <c r="N13" s="20"/>
      <c r="O13" s="9"/>
      <c r="P13" s="9"/>
    </row>
    <row r="14" spans="1:16" ht="16.5" customHeight="1" thickTop="1" thickBot="1" x14ac:dyDescent="0.45">
      <c r="D14" s="2"/>
      <c r="E14" s="2"/>
      <c r="G14" s="41"/>
      <c r="J14" s="49" t="s">
        <v>93</v>
      </c>
      <c r="K14" s="28" t="s">
        <v>46</v>
      </c>
      <c r="L14" s="26"/>
      <c r="M14" s="27">
        <v>5</v>
      </c>
      <c r="N14" s="20"/>
      <c r="O14" s="9"/>
      <c r="P14" s="9"/>
    </row>
    <row r="15" spans="1:16" ht="16.5" customHeight="1" thickTop="1" thickBot="1" x14ac:dyDescent="0.45">
      <c r="B15" t="s">
        <v>4</v>
      </c>
      <c r="C15" s="40" t="s">
        <v>82</v>
      </c>
      <c r="D15" s="2"/>
      <c r="E15" s="2"/>
      <c r="F15" s="13">
        <f>IFERROR(VLOOKUP(C15, Sheet23!$C$28:$D$34, 2, FALSE), 0)</f>
        <v>0</v>
      </c>
      <c r="G15" s="41"/>
      <c r="H15" s="35" t="s">
        <v>70</v>
      </c>
      <c r="J15" s="23"/>
      <c r="K15" s="9" t="s">
        <v>61</v>
      </c>
      <c r="L15" s="29">
        <f>L10*M10+L11*M11+L12*M12+L13*M13+L14*M14</f>
        <v>0</v>
      </c>
      <c r="M15" s="30"/>
      <c r="N15" s="20"/>
      <c r="O15" s="9"/>
      <c r="P15" s="9"/>
    </row>
    <row r="16" spans="1:16" ht="16.5" customHeight="1" thickTop="1" thickBot="1" x14ac:dyDescent="0.45">
      <c r="D16" s="2"/>
      <c r="E16" s="2"/>
      <c r="G16" s="41"/>
      <c r="J16" s="23"/>
      <c r="K16" s="9"/>
      <c r="L16" s="9"/>
      <c r="M16" s="30"/>
      <c r="N16" s="20"/>
      <c r="O16" s="9"/>
      <c r="P16" s="9"/>
    </row>
    <row r="17" spans="1:16" ht="16.5" customHeight="1" thickBot="1" x14ac:dyDescent="0.45">
      <c r="B17" t="s">
        <v>6</v>
      </c>
      <c r="D17" s="12"/>
      <c r="E17" s="11" t="s">
        <v>63</v>
      </c>
      <c r="F17" s="13">
        <f>3*D17</f>
        <v>0</v>
      </c>
      <c r="G17" s="41"/>
      <c r="J17" s="23" t="s">
        <v>54</v>
      </c>
      <c r="M17" s="25"/>
      <c r="N17" s="20"/>
      <c r="O17" s="9"/>
      <c r="P17" s="9"/>
    </row>
    <row r="18" spans="1:16" ht="16.5" customHeight="1" thickBot="1" x14ac:dyDescent="0.45">
      <c r="D18" s="2"/>
      <c r="E18" s="2"/>
      <c r="G18" s="41"/>
      <c r="J18" s="23"/>
      <c r="K18" t="s">
        <v>81</v>
      </c>
      <c r="L18" s="26"/>
      <c r="M18" s="27">
        <v>10</v>
      </c>
      <c r="N18" s="20"/>
      <c r="O18" s="9"/>
      <c r="P18" s="9"/>
    </row>
    <row r="19" spans="1:16" ht="16.5" customHeight="1" thickTop="1" thickBot="1" x14ac:dyDescent="0.45">
      <c r="A19" s="47"/>
      <c r="B19" t="s">
        <v>80</v>
      </c>
      <c r="C19" s="40" t="s">
        <v>82</v>
      </c>
      <c r="D19" s="37"/>
      <c r="E19" s="11" t="s">
        <v>65</v>
      </c>
      <c r="F19" s="13">
        <f>G19*D19</f>
        <v>0</v>
      </c>
      <c r="G19" s="41">
        <f>IFERROR(VLOOKUP(C19, Sheet23!$C$37:$D$38, 2, FALSE), 0)</f>
        <v>0</v>
      </c>
      <c r="J19" s="23"/>
      <c r="K19" t="s">
        <v>43</v>
      </c>
      <c r="L19" s="26"/>
      <c r="M19" s="27">
        <v>10</v>
      </c>
      <c r="N19" s="20"/>
      <c r="O19" s="9"/>
      <c r="P19" s="9"/>
    </row>
    <row r="20" spans="1:16" ht="16.5" customHeight="1" thickTop="1" thickBot="1" x14ac:dyDescent="0.45">
      <c r="D20" s="2"/>
      <c r="E20" s="2"/>
      <c r="G20" s="41"/>
      <c r="J20" s="23"/>
      <c r="K20" t="s">
        <v>44</v>
      </c>
      <c r="L20" s="26"/>
      <c r="M20" s="27">
        <v>20</v>
      </c>
      <c r="N20" s="20"/>
      <c r="O20" s="9"/>
      <c r="P20" s="9"/>
    </row>
    <row r="21" spans="1:16" ht="16.5" customHeight="1" thickBot="1" x14ac:dyDescent="0.45">
      <c r="B21" t="s">
        <v>8</v>
      </c>
      <c r="C21" s="6" t="s">
        <v>84</v>
      </c>
      <c r="D21" s="12"/>
      <c r="E21" s="11" t="s">
        <v>64</v>
      </c>
      <c r="G21" s="41"/>
      <c r="J21" s="23"/>
      <c r="K21" t="s">
        <v>45</v>
      </c>
      <c r="L21" s="26"/>
      <c r="M21" s="27">
        <v>30</v>
      </c>
      <c r="N21" s="20"/>
      <c r="O21" s="9"/>
      <c r="P21" s="9"/>
    </row>
    <row r="22" spans="1:16" ht="16.5" customHeight="1" thickBot="1" x14ac:dyDescent="0.45">
      <c r="B22" s="6" t="s">
        <v>72</v>
      </c>
      <c r="C22" s="148" t="s">
        <v>134</v>
      </c>
      <c r="D22" s="2"/>
      <c r="E22" s="2"/>
      <c r="F22" s="14">
        <f>L15</f>
        <v>0</v>
      </c>
      <c r="G22" s="41"/>
      <c r="J22" s="23"/>
      <c r="K22" s="28" t="s">
        <v>46</v>
      </c>
      <c r="L22" s="26"/>
      <c r="M22" s="27">
        <v>5</v>
      </c>
      <c r="N22" s="20"/>
      <c r="O22" s="9"/>
      <c r="P22" s="9"/>
    </row>
    <row r="23" spans="1:16" ht="16.5" customHeight="1" x14ac:dyDescent="0.4">
      <c r="B23" s="6" t="s">
        <v>73</v>
      </c>
      <c r="C23" s="149"/>
      <c r="D23" s="2"/>
      <c r="E23" s="2"/>
      <c r="F23" s="14">
        <f>L23</f>
        <v>0</v>
      </c>
      <c r="G23" s="41"/>
      <c r="J23" s="23"/>
      <c r="K23" s="9" t="s">
        <v>61</v>
      </c>
      <c r="L23" s="29">
        <f>L18*M18+L19*M19+L20*M20+L21*M21+L22*M22</f>
        <v>0</v>
      </c>
      <c r="M23" s="30"/>
      <c r="N23" s="20"/>
      <c r="O23" s="9"/>
      <c r="P23" s="9"/>
    </row>
    <row r="24" spans="1:16" ht="16.5" customHeight="1" thickBot="1" x14ac:dyDescent="0.45">
      <c r="B24" s="6" t="s">
        <v>74</v>
      </c>
      <c r="C24" s="149"/>
      <c r="D24" s="2"/>
      <c r="E24" s="2"/>
      <c r="F24" s="14">
        <f>L30</f>
        <v>0</v>
      </c>
      <c r="G24" s="41"/>
      <c r="J24" s="23"/>
      <c r="K24" s="9"/>
      <c r="L24" s="9"/>
      <c r="M24" s="30"/>
      <c r="N24" s="20"/>
      <c r="O24" s="9"/>
      <c r="P24" s="9"/>
    </row>
    <row r="25" spans="1:16" ht="16.5" customHeight="1" thickBot="1" x14ac:dyDescent="0.45">
      <c r="B25" s="6" t="s">
        <v>75</v>
      </c>
      <c r="C25" s="149"/>
      <c r="D25" s="2"/>
      <c r="E25" s="2"/>
      <c r="F25" s="14">
        <f>L40</f>
        <v>0</v>
      </c>
      <c r="G25" s="41"/>
      <c r="J25" s="23" t="s">
        <v>55</v>
      </c>
      <c r="K25" t="s">
        <v>81</v>
      </c>
      <c r="L25" s="26"/>
      <c r="M25" s="27">
        <v>10</v>
      </c>
      <c r="N25" s="20"/>
      <c r="O25" s="9"/>
      <c r="P25" s="9"/>
    </row>
    <row r="26" spans="1:16" ht="16.5" customHeight="1" thickBot="1" x14ac:dyDescent="0.45">
      <c r="B26" s="6" t="s">
        <v>76</v>
      </c>
      <c r="C26" s="149"/>
      <c r="D26" s="2"/>
      <c r="E26" s="2"/>
      <c r="F26" s="14">
        <f>L48</f>
        <v>0</v>
      </c>
      <c r="G26" s="41"/>
      <c r="J26" s="23"/>
      <c r="K26" t="s">
        <v>43</v>
      </c>
      <c r="L26" s="26"/>
      <c r="M26" s="27">
        <v>10</v>
      </c>
      <c r="N26" s="20"/>
      <c r="O26" s="9"/>
      <c r="P26" s="9"/>
    </row>
    <row r="27" spans="1:16" ht="16.5" customHeight="1" thickBot="1" x14ac:dyDescent="0.45">
      <c r="B27" s="6" t="s">
        <v>77</v>
      </c>
      <c r="C27" s="149"/>
      <c r="D27" s="2"/>
      <c r="E27" s="2"/>
      <c r="F27" s="14">
        <f>L56</f>
        <v>0</v>
      </c>
      <c r="G27" s="41"/>
      <c r="J27" s="23"/>
      <c r="K27" t="s">
        <v>44</v>
      </c>
      <c r="L27" s="26"/>
      <c r="M27" s="27">
        <v>20</v>
      </c>
      <c r="N27" s="20"/>
      <c r="O27" s="9"/>
      <c r="P27" s="9"/>
    </row>
    <row r="28" spans="1:16" ht="16.5" customHeight="1" thickBot="1" x14ac:dyDescent="0.45">
      <c r="B28" s="6" t="s">
        <v>78</v>
      </c>
      <c r="C28" s="149"/>
      <c r="D28" s="2"/>
      <c r="E28" s="2"/>
      <c r="F28" s="14">
        <f>L64</f>
        <v>0</v>
      </c>
      <c r="G28" s="41"/>
      <c r="J28" s="23"/>
      <c r="K28" t="s">
        <v>45</v>
      </c>
      <c r="L28" s="26"/>
      <c r="M28" s="27">
        <v>30</v>
      </c>
      <c r="N28" s="20"/>
      <c r="O28" s="9"/>
      <c r="P28" s="9"/>
    </row>
    <row r="29" spans="1:16" ht="16.5" customHeight="1" thickBot="1" x14ac:dyDescent="0.45">
      <c r="B29" s="6" t="s">
        <v>79</v>
      </c>
      <c r="C29" s="150"/>
      <c r="D29" s="2"/>
      <c r="E29" s="2"/>
      <c r="F29" s="14">
        <f>L72</f>
        <v>0</v>
      </c>
      <c r="G29" s="41"/>
      <c r="J29" s="23"/>
      <c r="K29" s="28" t="s">
        <v>46</v>
      </c>
      <c r="L29" s="26"/>
      <c r="M29" s="27">
        <v>5</v>
      </c>
      <c r="N29" s="20"/>
      <c r="O29" s="9"/>
      <c r="P29" s="9"/>
    </row>
    <row r="30" spans="1:16" ht="16.5" customHeight="1" thickBot="1" x14ac:dyDescent="0.45">
      <c r="D30" s="2"/>
      <c r="E30" s="2"/>
      <c r="F30" s="6"/>
      <c r="G30" s="41"/>
      <c r="J30" s="23"/>
      <c r="K30" s="9" t="s">
        <v>61</v>
      </c>
      <c r="L30" s="29">
        <f>L25*M25+L26*M26+L27*M27+L28*M28+L29*M29</f>
        <v>0</v>
      </c>
      <c r="M30" s="30"/>
      <c r="N30" s="20"/>
      <c r="O30" s="9"/>
      <c r="P30" s="9"/>
    </row>
    <row r="31" spans="1:16" ht="60.75" customHeight="1" thickTop="1" thickBot="1" x14ac:dyDescent="0.45">
      <c r="B31" s="4" t="s">
        <v>109</v>
      </c>
      <c r="C31" s="40" t="s">
        <v>82</v>
      </c>
      <c r="D31" s="37"/>
      <c r="E31" s="11" t="s">
        <v>63</v>
      </c>
      <c r="F31" s="13">
        <f>5*D31</f>
        <v>0</v>
      </c>
      <c r="G31" s="41"/>
      <c r="J31" s="23"/>
      <c r="K31" s="9"/>
      <c r="L31" s="9"/>
      <c r="M31" s="30"/>
      <c r="N31" s="20"/>
      <c r="O31" s="9"/>
      <c r="P31" s="9"/>
    </row>
    <row r="32" spans="1:16" ht="16.5" customHeight="1" thickTop="1" thickBot="1" x14ac:dyDescent="0.45">
      <c r="D32" s="2"/>
      <c r="E32" s="2"/>
      <c r="G32" s="41"/>
      <c r="J32" s="23"/>
      <c r="K32" s="9"/>
      <c r="L32" s="9"/>
      <c r="M32" s="30"/>
      <c r="N32" s="20"/>
      <c r="O32" s="9"/>
      <c r="P32" s="18"/>
    </row>
    <row r="33" spans="2:16" ht="18.75" customHeight="1" thickTop="1" thickBot="1" x14ac:dyDescent="0.45">
      <c r="B33" t="s">
        <v>9</v>
      </c>
      <c r="C33" s="40" t="s">
        <v>82</v>
      </c>
      <c r="D33" s="37"/>
      <c r="E33" s="11" t="s">
        <v>63</v>
      </c>
      <c r="F33" s="13">
        <f>1*D33</f>
        <v>0</v>
      </c>
      <c r="G33" s="41"/>
      <c r="J33" s="23"/>
      <c r="M33" s="25"/>
      <c r="N33" s="20"/>
      <c r="O33" s="17"/>
    </row>
    <row r="34" spans="2:16" ht="16.5" customHeight="1" thickTop="1" thickBot="1" x14ac:dyDescent="0.45">
      <c r="D34" s="2"/>
      <c r="E34" s="2"/>
      <c r="G34" s="41"/>
      <c r="J34" s="23" t="s">
        <v>56</v>
      </c>
      <c r="K34" t="s">
        <v>81</v>
      </c>
      <c r="L34" s="26"/>
      <c r="M34" s="27">
        <v>10</v>
      </c>
      <c r="N34" s="20"/>
      <c r="O34" s="17"/>
    </row>
    <row r="35" spans="2:16" ht="16.5" customHeight="1" thickTop="1" thickBot="1" x14ac:dyDescent="0.45">
      <c r="B35" t="s">
        <v>10</v>
      </c>
      <c r="C35" s="40" t="s">
        <v>82</v>
      </c>
      <c r="D35" s="37"/>
      <c r="E35" s="11" t="s">
        <v>63</v>
      </c>
      <c r="F35" s="13">
        <f>1*D35</f>
        <v>0</v>
      </c>
      <c r="G35" s="41"/>
      <c r="J35" s="23"/>
      <c r="K35" t="s">
        <v>43</v>
      </c>
      <c r="L35" s="26"/>
      <c r="M35" s="27">
        <v>10</v>
      </c>
      <c r="N35" s="20"/>
      <c r="O35" s="17"/>
    </row>
    <row r="36" spans="2:16" ht="16.5" customHeight="1" thickTop="1" thickBot="1" x14ac:dyDescent="0.45">
      <c r="D36" s="2"/>
      <c r="E36" s="2"/>
      <c r="G36" s="41"/>
      <c r="J36" s="23"/>
      <c r="K36" t="s">
        <v>44</v>
      </c>
      <c r="L36" s="26"/>
      <c r="M36" s="27">
        <v>20</v>
      </c>
      <c r="N36" s="20"/>
      <c r="O36" s="17"/>
    </row>
    <row r="37" spans="2:16" ht="16.5" customHeight="1" thickTop="1" thickBot="1" x14ac:dyDescent="0.45">
      <c r="B37" t="s">
        <v>11</v>
      </c>
      <c r="C37" s="40" t="s">
        <v>82</v>
      </c>
      <c r="D37" s="2"/>
      <c r="E37" s="2"/>
      <c r="F37" s="13">
        <f>IFERROR(VLOOKUP(C37, Sheet23!$C$56:$D$57, 2, FALSE), 0)</f>
        <v>0</v>
      </c>
      <c r="G37" s="41"/>
      <c r="J37" s="23"/>
      <c r="K37" t="s">
        <v>45</v>
      </c>
      <c r="L37" s="26"/>
      <c r="M37" s="27">
        <v>30</v>
      </c>
      <c r="N37" s="20"/>
      <c r="O37" s="9"/>
      <c r="P37" s="19"/>
    </row>
    <row r="38" spans="2:16" ht="16.5" customHeight="1" thickTop="1" thickBot="1" x14ac:dyDescent="0.45">
      <c r="D38" s="2"/>
      <c r="E38" s="2"/>
      <c r="G38" s="41"/>
      <c r="J38" s="23"/>
      <c r="K38" s="28" t="s">
        <v>46</v>
      </c>
      <c r="L38" s="26"/>
      <c r="M38" s="27">
        <v>5</v>
      </c>
      <c r="N38" s="20"/>
      <c r="O38" s="9"/>
      <c r="P38" s="9"/>
    </row>
    <row r="39" spans="2:16" ht="16.5" customHeight="1" thickBot="1" x14ac:dyDescent="0.45">
      <c r="B39" t="s">
        <v>12</v>
      </c>
      <c r="D39" s="2"/>
      <c r="E39" s="2"/>
      <c r="G39" s="41"/>
      <c r="J39" s="23"/>
      <c r="K39" s="28"/>
      <c r="L39" s="24"/>
      <c r="M39" s="27"/>
      <c r="N39" s="20"/>
      <c r="O39" s="9"/>
      <c r="P39" s="9"/>
    </row>
    <row r="40" spans="2:16" ht="16.5" customHeight="1" thickTop="1" thickBot="1" x14ac:dyDescent="0.45">
      <c r="B40" s="6" t="s">
        <v>14</v>
      </c>
      <c r="C40" s="40" t="s">
        <v>82</v>
      </c>
      <c r="D40" s="37"/>
      <c r="E40" s="11" t="s">
        <v>65</v>
      </c>
      <c r="F40" s="13">
        <f>G40*D40</f>
        <v>0</v>
      </c>
      <c r="G40" s="41">
        <f>IFERROR(VLOOKUP(C40, Sheet23!$C$59:$D$60, 2, FALSE), 0)</f>
        <v>0</v>
      </c>
      <c r="J40" s="23"/>
      <c r="K40" s="9" t="s">
        <v>61</v>
      </c>
      <c r="L40" s="29">
        <f>L34*M34+L35*M35+L36*M36+L37*M37+L38*M38</f>
        <v>0</v>
      </c>
      <c r="M40" s="30"/>
      <c r="N40" s="20"/>
      <c r="O40" s="9"/>
      <c r="P40" s="9"/>
    </row>
    <row r="41" spans="2:16" ht="16.5" customHeight="1" thickTop="1" thickBot="1" x14ac:dyDescent="0.45">
      <c r="B41" s="6" t="s">
        <v>15</v>
      </c>
      <c r="C41" s="40" t="s">
        <v>82</v>
      </c>
      <c r="D41" s="37"/>
      <c r="E41" s="11" t="s">
        <v>65</v>
      </c>
      <c r="F41" s="13">
        <f t="shared" ref="F41:F43" si="0">G41*D41</f>
        <v>0</v>
      </c>
      <c r="G41" s="41">
        <f>IFERROR(VLOOKUP(C41, Sheet23!$C$62:$D$63, 2, FALSE), 0)</f>
        <v>0</v>
      </c>
      <c r="J41" s="23"/>
      <c r="K41" s="9"/>
      <c r="L41" s="9"/>
      <c r="M41" s="30"/>
      <c r="N41" s="20"/>
      <c r="O41" s="9"/>
      <c r="P41" s="9"/>
    </row>
    <row r="42" spans="2:16" ht="16.5" customHeight="1" thickTop="1" thickBot="1" x14ac:dyDescent="0.45">
      <c r="B42" s="6" t="s">
        <v>16</v>
      </c>
      <c r="C42" s="40" t="s">
        <v>82</v>
      </c>
      <c r="D42" s="37"/>
      <c r="E42" s="11" t="s">
        <v>63</v>
      </c>
      <c r="F42" s="13">
        <f t="shared" si="0"/>
        <v>0</v>
      </c>
      <c r="G42" s="41">
        <f>IFERROR(VLOOKUP(C42, Sheet23!$C$65:$D$66, 2, FALSE), 0)</f>
        <v>0</v>
      </c>
      <c r="J42" s="23"/>
      <c r="M42" s="25"/>
      <c r="N42" s="20"/>
      <c r="O42" s="9"/>
      <c r="P42" s="9"/>
    </row>
    <row r="43" spans="2:16" ht="16.5" customHeight="1" thickTop="1" thickBot="1" x14ac:dyDescent="0.45">
      <c r="B43" s="6" t="s">
        <v>17</v>
      </c>
      <c r="C43" s="40" t="s">
        <v>82</v>
      </c>
      <c r="D43" s="37"/>
      <c r="E43" s="11" t="s">
        <v>63</v>
      </c>
      <c r="F43" s="13">
        <f t="shared" si="0"/>
        <v>0</v>
      </c>
      <c r="G43" s="41">
        <f>IFERROR(VLOOKUP(C43, Sheet23!$C$68:$D$69, 2, FALSE), 0)</f>
        <v>0</v>
      </c>
      <c r="J43" s="23" t="s">
        <v>57</v>
      </c>
      <c r="K43" t="s">
        <v>81</v>
      </c>
      <c r="L43" s="26"/>
      <c r="M43" s="27">
        <v>10</v>
      </c>
      <c r="N43" s="20"/>
      <c r="O43" s="9"/>
      <c r="P43" s="9"/>
    </row>
    <row r="44" spans="2:16" ht="16.5" customHeight="1" thickTop="1" thickBot="1" x14ac:dyDescent="0.45">
      <c r="B44" s="6" t="s">
        <v>18</v>
      </c>
      <c r="C44" s="40" t="s">
        <v>82</v>
      </c>
      <c r="D44" s="2"/>
      <c r="E44" s="2"/>
      <c r="F44" s="13">
        <f>IFERROR(VLOOKUP(C44, Sheet23!$C$71:$D$72, 2, FALSE), 0)</f>
        <v>0</v>
      </c>
      <c r="G44" s="41"/>
      <c r="J44" s="23"/>
      <c r="K44" t="s">
        <v>43</v>
      </c>
      <c r="L44" s="26"/>
      <c r="M44" s="27">
        <v>10</v>
      </c>
      <c r="N44" s="20"/>
      <c r="O44" s="9"/>
      <c r="P44" s="9"/>
    </row>
    <row r="45" spans="2:16" ht="16.5" customHeight="1" thickTop="1" thickBot="1" x14ac:dyDescent="0.45">
      <c r="D45" s="2"/>
      <c r="E45" s="2"/>
      <c r="G45" s="41"/>
      <c r="J45" s="23"/>
      <c r="K45" t="s">
        <v>44</v>
      </c>
      <c r="L45" s="26"/>
      <c r="M45" s="27">
        <v>20</v>
      </c>
      <c r="N45" s="20"/>
      <c r="O45" s="9"/>
      <c r="P45" s="9"/>
    </row>
    <row r="46" spans="2:16" ht="16.5" customHeight="1" thickTop="1" thickBot="1" x14ac:dyDescent="0.45">
      <c r="B46" t="s">
        <v>19</v>
      </c>
      <c r="C46" s="40" t="s">
        <v>82</v>
      </c>
      <c r="D46" s="2"/>
      <c r="E46" s="2"/>
      <c r="F46" s="13">
        <f>IFERROR(VLOOKUP(C46, Sheet23!$C$74:$D$76, 2, FALSE), 0)</f>
        <v>0</v>
      </c>
      <c r="G46" s="41"/>
      <c r="J46" s="23"/>
      <c r="K46" t="s">
        <v>45</v>
      </c>
      <c r="L46" s="26"/>
      <c r="M46" s="27">
        <v>30</v>
      </c>
      <c r="N46" s="20"/>
      <c r="O46" s="9"/>
      <c r="P46" s="9"/>
    </row>
    <row r="47" spans="2:16" ht="16.5" customHeight="1" thickTop="1" thickBot="1" x14ac:dyDescent="0.45">
      <c r="D47" s="2"/>
      <c r="E47" s="2"/>
      <c r="G47" s="41"/>
      <c r="J47" s="23"/>
      <c r="K47" s="28" t="s">
        <v>46</v>
      </c>
      <c r="L47" s="26"/>
      <c r="M47" s="27">
        <v>5</v>
      </c>
      <c r="N47" s="20"/>
      <c r="O47" s="9"/>
      <c r="P47" s="9"/>
    </row>
    <row r="48" spans="2:16" ht="16.5" customHeight="1" x14ac:dyDescent="0.4">
      <c r="D48" s="2"/>
      <c r="E48" s="2"/>
      <c r="J48" s="23"/>
      <c r="K48" s="9" t="s">
        <v>61</v>
      </c>
      <c r="L48" s="29">
        <f>L43*M43+L44*M44+L45*M45+L46*M46+L47*M47</f>
        <v>0</v>
      </c>
      <c r="M48" s="30"/>
      <c r="N48" s="20"/>
      <c r="O48" s="9"/>
      <c r="P48" s="9"/>
    </row>
    <row r="49" spans="2:16" ht="16.5" customHeight="1" x14ac:dyDescent="0.4">
      <c r="D49" s="2"/>
      <c r="E49" s="2"/>
      <c r="J49" s="23"/>
      <c r="K49" s="9"/>
      <c r="L49" s="9"/>
      <c r="M49" s="30"/>
      <c r="N49" s="20"/>
      <c r="O49" s="9"/>
      <c r="P49" s="9"/>
    </row>
    <row r="50" spans="2:16" ht="16.5" customHeight="1" thickBot="1" x14ac:dyDescent="0.45">
      <c r="D50" s="2"/>
      <c r="E50" s="2"/>
      <c r="J50" s="23"/>
      <c r="M50" s="25"/>
      <c r="N50" s="20"/>
      <c r="O50" s="9"/>
      <c r="P50" s="9"/>
    </row>
    <row r="51" spans="2:16" ht="16.5" customHeight="1" thickBot="1" x14ac:dyDescent="0.45">
      <c r="B51" s="124" t="s">
        <v>83</v>
      </c>
      <c r="C51" s="125"/>
      <c r="D51" s="126"/>
      <c r="E51" s="2"/>
      <c r="J51" s="23" t="s">
        <v>58</v>
      </c>
      <c r="K51" t="s">
        <v>81</v>
      </c>
      <c r="L51" s="26"/>
      <c r="M51" s="27">
        <v>10</v>
      </c>
      <c r="N51" s="20"/>
      <c r="O51" s="9"/>
      <c r="P51" s="9"/>
    </row>
    <row r="52" spans="2:16" ht="16.5" customHeight="1" thickBot="1" x14ac:dyDescent="0.45">
      <c r="B52" s="127"/>
      <c r="C52" s="128"/>
      <c r="D52" s="129"/>
      <c r="E52" s="2"/>
      <c r="J52" s="23"/>
      <c r="K52" t="s">
        <v>43</v>
      </c>
      <c r="L52" s="26"/>
      <c r="M52" s="27">
        <v>10</v>
      </c>
      <c r="N52" s="20"/>
      <c r="O52" s="9"/>
      <c r="P52" s="9"/>
    </row>
    <row r="53" spans="2:16" ht="16.5" customHeight="1" thickBot="1" x14ac:dyDescent="0.45">
      <c r="B53" s="127"/>
      <c r="C53" s="128"/>
      <c r="D53" s="129"/>
      <c r="J53" s="23"/>
      <c r="K53" t="s">
        <v>44</v>
      </c>
      <c r="L53" s="26"/>
      <c r="M53" s="27">
        <v>20</v>
      </c>
      <c r="N53" s="20"/>
      <c r="O53" s="9"/>
      <c r="P53" s="9"/>
    </row>
    <row r="54" spans="2:16" ht="16.5" customHeight="1" thickBot="1" x14ac:dyDescent="0.45">
      <c r="B54" s="127"/>
      <c r="C54" s="128"/>
      <c r="D54" s="129"/>
      <c r="J54" s="23"/>
      <c r="K54" t="s">
        <v>45</v>
      </c>
      <c r="L54" s="26"/>
      <c r="M54" s="27">
        <v>30</v>
      </c>
      <c r="N54" s="20"/>
      <c r="O54" s="9"/>
      <c r="P54" s="9"/>
    </row>
    <row r="55" spans="2:16" ht="16.5" customHeight="1" thickBot="1" x14ac:dyDescent="0.45">
      <c r="B55" s="127"/>
      <c r="C55" s="128"/>
      <c r="D55" s="129"/>
      <c r="J55" s="23"/>
      <c r="K55" s="28" t="s">
        <v>46</v>
      </c>
      <c r="L55" s="26"/>
      <c r="M55" s="27">
        <v>5</v>
      </c>
    </row>
    <row r="56" spans="2:16" ht="16.5" customHeight="1" x14ac:dyDescent="0.4">
      <c r="B56" s="127"/>
      <c r="C56" s="128"/>
      <c r="D56" s="129"/>
      <c r="J56" s="23"/>
      <c r="K56" s="9" t="s">
        <v>61</v>
      </c>
      <c r="L56" s="29">
        <f>L51*M51+L52*M52+L53*M53+L54*M54+L55*M55</f>
        <v>0</v>
      </c>
      <c r="M56" s="30"/>
    </row>
    <row r="57" spans="2:16" ht="16.5" customHeight="1" x14ac:dyDescent="0.4">
      <c r="B57" s="127"/>
      <c r="C57" s="128"/>
      <c r="D57" s="129"/>
      <c r="J57" s="23"/>
      <c r="M57" s="22"/>
    </row>
    <row r="58" spans="2:16" ht="16.5" customHeight="1" thickBot="1" x14ac:dyDescent="0.45">
      <c r="B58" s="127"/>
      <c r="C58" s="128"/>
      <c r="D58" s="129"/>
      <c r="J58" s="21"/>
      <c r="M58" s="25"/>
    </row>
    <row r="59" spans="2:16" ht="16.5" customHeight="1" thickBot="1" x14ac:dyDescent="0.45">
      <c r="B59" s="130"/>
      <c r="C59" s="131"/>
      <c r="D59" s="132"/>
      <c r="J59" s="23" t="s">
        <v>59</v>
      </c>
      <c r="K59" t="s">
        <v>81</v>
      </c>
      <c r="L59" s="26"/>
      <c r="M59" s="27">
        <v>10</v>
      </c>
    </row>
    <row r="60" spans="2:16" ht="16.5" customHeight="1" thickBot="1" x14ac:dyDescent="0.45">
      <c r="J60" s="23"/>
      <c r="K60" t="s">
        <v>43</v>
      </c>
      <c r="L60" s="26"/>
      <c r="M60" s="27">
        <v>10</v>
      </c>
    </row>
    <row r="61" spans="2:16" ht="16.5" customHeight="1" thickBot="1" x14ac:dyDescent="0.45">
      <c r="J61" s="23"/>
      <c r="K61" t="s">
        <v>44</v>
      </c>
      <c r="L61" s="26"/>
      <c r="M61" s="27">
        <v>20</v>
      </c>
    </row>
    <row r="62" spans="2:16" ht="16.5" customHeight="1" thickBot="1" x14ac:dyDescent="0.45">
      <c r="J62" s="23"/>
      <c r="K62" t="s">
        <v>45</v>
      </c>
      <c r="L62" s="26"/>
      <c r="M62" s="27">
        <v>30</v>
      </c>
    </row>
    <row r="63" spans="2:16" ht="16.5" customHeight="1" thickBot="1" x14ac:dyDescent="0.45">
      <c r="J63" s="23"/>
      <c r="K63" s="28" t="s">
        <v>46</v>
      </c>
      <c r="L63" s="26"/>
      <c r="M63" s="27">
        <v>5</v>
      </c>
    </row>
    <row r="64" spans="2:16" ht="16.5" customHeight="1" x14ac:dyDescent="0.4">
      <c r="J64" s="23"/>
      <c r="K64" s="9" t="s">
        <v>61</v>
      </c>
      <c r="L64" s="29">
        <f>L59*M59+L60*M60+L61*M61+L62*M62+L63*M63</f>
        <v>0</v>
      </c>
      <c r="M64" s="30"/>
    </row>
    <row r="65" spans="10:13" ht="16.5" customHeight="1" x14ac:dyDescent="0.4">
      <c r="J65" s="23"/>
      <c r="M65" s="22"/>
    </row>
    <row r="66" spans="10:13" ht="16.5" customHeight="1" thickBot="1" x14ac:dyDescent="0.45">
      <c r="J66" s="21"/>
      <c r="M66" s="25"/>
    </row>
    <row r="67" spans="10:13" ht="16.5" customHeight="1" thickBot="1" x14ac:dyDescent="0.45">
      <c r="J67" s="23" t="s">
        <v>60</v>
      </c>
      <c r="K67" t="s">
        <v>81</v>
      </c>
      <c r="L67" s="26"/>
      <c r="M67" s="27">
        <v>10</v>
      </c>
    </row>
    <row r="68" spans="10:13" ht="16.5" customHeight="1" thickBot="1" x14ac:dyDescent="0.45">
      <c r="J68" s="23"/>
      <c r="K68" t="s">
        <v>43</v>
      </c>
      <c r="L68" s="26"/>
      <c r="M68" s="27">
        <v>10</v>
      </c>
    </row>
    <row r="69" spans="10:13" ht="16.5" customHeight="1" thickBot="1" x14ac:dyDescent="0.45">
      <c r="J69" s="23"/>
      <c r="K69" t="s">
        <v>44</v>
      </c>
      <c r="L69" s="26"/>
      <c r="M69" s="27">
        <v>20</v>
      </c>
    </row>
    <row r="70" spans="10:13" ht="16.5" customHeight="1" thickBot="1" x14ac:dyDescent="0.45">
      <c r="J70" s="23"/>
      <c r="K70" t="s">
        <v>45</v>
      </c>
      <c r="L70" s="26"/>
      <c r="M70" s="27">
        <v>30</v>
      </c>
    </row>
    <row r="71" spans="10:13" ht="16.5" customHeight="1" thickBot="1" x14ac:dyDescent="0.45">
      <c r="J71" s="23"/>
      <c r="K71" s="28" t="s">
        <v>46</v>
      </c>
      <c r="L71" s="26"/>
      <c r="M71" s="27">
        <v>5</v>
      </c>
    </row>
    <row r="72" spans="10:13" ht="16.5" customHeight="1" thickBot="1" x14ac:dyDescent="0.45">
      <c r="J72" s="23"/>
      <c r="K72" s="32" t="s">
        <v>61</v>
      </c>
      <c r="L72" s="33">
        <f>L67*M67+L68*M68+L69*M69+L70*M70+L71*M71</f>
        <v>0</v>
      </c>
      <c r="M72" s="34"/>
    </row>
    <row r="73" spans="10:13" ht="16.5" customHeight="1" thickTop="1" thickBot="1" x14ac:dyDescent="0.45">
      <c r="J73" s="31"/>
    </row>
    <row r="74" spans="10:13" ht="16.5" customHeight="1" thickTop="1" x14ac:dyDescent="0.4"/>
    <row r="75" spans="10:13" ht="16.5" customHeight="1" x14ac:dyDescent="0.4"/>
    <row r="76" spans="10:13" ht="16.5" customHeight="1" x14ac:dyDescent="0.4"/>
    <row r="77" spans="10:13" ht="16.5" customHeight="1" x14ac:dyDescent="0.4"/>
    <row r="78" spans="10:13" ht="16.5" customHeight="1" x14ac:dyDescent="0.4"/>
    <row r="79" spans="10:13" ht="16.5" customHeight="1" x14ac:dyDescent="0.4"/>
    <row r="80" spans="10:13" ht="16.5" customHeight="1" x14ac:dyDescent="0.4"/>
    <row r="81" ht="16.5" customHeight="1" x14ac:dyDescent="0.4"/>
    <row r="82" ht="16.5" customHeight="1" x14ac:dyDescent="0.4"/>
  </sheetData>
  <mergeCells count="11">
    <mergeCell ref="J2:J3"/>
    <mergeCell ref="D3:E3"/>
    <mergeCell ref="F3:G3"/>
    <mergeCell ref="C22:C29"/>
    <mergeCell ref="B51:D59"/>
    <mergeCell ref="I2:I3"/>
    <mergeCell ref="A2:A3"/>
    <mergeCell ref="B2:B3"/>
    <mergeCell ref="C2:C3"/>
    <mergeCell ref="D2:G2"/>
    <mergeCell ref="H2:H3"/>
  </mergeCells>
  <phoneticPr fontId="1"/>
  <conditionalFormatting sqref="B17">
    <cfRule type="expression" dxfId="0" priority="11">
      <formula>D17&gt;D3</formula>
    </cfRule>
  </conditionalFormatting>
  <dataValidations count="18">
    <dataValidation allowBlank="1" showInputMessage="1" showErrorMessage="1" promptTitle="注意" prompt="歯冠形態修正も咬合調整に含みます。" sqref="B33" xr:uid="{0D522C33-4EB4-4C5A-B2AB-7A28DA781524}"/>
    <dataValidation allowBlank="1" showInputMessage="1" showErrorMessage="1" promptTitle="注意" prompt="1つの歯に、例えば①と②を併用した場合、高い方の単位（この例では②）で算定して下さい。ただし⑤根面処理は①や③に「加算」して算定が可です。" sqref="K9" xr:uid="{E19E5011-5E81-410C-A082-4CCFADA3D4D8}"/>
    <dataValidation allowBlank="1" showInputMessage="1" showErrorMessage="1" prompt="SPT期間中に、歯周外科処置を行った場合は外科フェーズへ、義歯再製作のばあいは口腔機能回復治療のフェーズに戻ると考えます。行った処置は、それぞれ算定して下さい。" sqref="B46" xr:uid="{3010F751-1EBA-4FA0-80E4-472A08CE35EE}"/>
    <dataValidation allowBlank="1" showInputMessage="1" showErrorMessage="1" prompt="併用療法（例：EMD＋Bio-Oss）、自家骨移植、骨補填材料の応用も歯周組織再生療法1件とします。" sqref="K12:L12 K20:L20 K36:L36 K45:L45 K53:L53 K61:L61 K69:L69" xr:uid="{9DE7D9B4-2A07-4C08-9C77-E1463A63FCEA}"/>
    <dataValidation allowBlank="1" showInputMessage="1" showErrorMessage="1" prompt="組織付着療法とは、「歯周ポケット掻爬術」「新付着術」「フラップ手術」のこと" sqref="K10 K18 K25 K34 K43 K51 K59 K67" xr:uid="{80A31162-3FC0-4D48-882D-6B7D68E14831}"/>
    <dataValidation allowBlank="1" showInputMessage="1" showErrorMessage="1" promptTitle="例：24-27の歯周外科" prompt="24　フラップ手術_x000a_25　EMD_x000a_26　EMD＋Bio-Oss_x000a_27　フラップ手術＋根面レーザー_x000a_算定→組織付着×2、再生療法×2、レーザー応用×1" sqref="J9" xr:uid="{ADC37125-34C5-45F3-BA65-D7AF493289D2}"/>
    <dataValidation allowBlank="1" showInputMessage="1" showErrorMessage="1" prompt="根面処理、肉芽組織除去、骨切除や整形を想定している。レーザーによる殺菌は、本学会ガイドラインに収載されていないので現時点では算定不可。レーザーによる歯肉切除は切除療法で算定。" sqref="K47:L47 K55:L55 K63:L63 K71:L71" xr:uid="{0598D2FD-989B-4749-9103-9BBF4AB99E1D}"/>
    <dataValidation allowBlank="1" showInputMessage="1" showErrorMessage="1" promptTitle="注意" prompt="根面処理、肉芽組織除去、骨切除や整形を想定している。レーザーによる殺菌は、本学会ガイドラインに収載されていないので現時点では算定不可。レーザーによる歯肉切除は切除療法で算定。" sqref="K14:L14 K22:L22 K29:L29 K38:L38" xr:uid="{AD06D989-99D1-4690-AE4E-31759F9D0503}"/>
    <dataValidation allowBlank="1" showInputMessage="1" showErrorMessage="1" promptTitle="組織付着療法とは" prompt="組織付着療法とは、「歯周ポケット掻爬術」「新付着術」「フラップ手術」のこと" sqref="L10 L18 L25 L34 L43 L51 L59 L67" xr:uid="{2ADBD7A5-AAA8-4FA1-903A-8B14D6B4A5B6}"/>
    <dataValidation allowBlank="1" showInputMessage="1" showErrorMessage="1" promptTitle="注意" prompt="左の黄色カラム「あり」を選択しないと単位加算されません。_x000a_検査の例：抗体検査、骨密度検査、自院で行ったHbA1ｃ測定、血液検査、GCFペリオトロン、SNPs検査等、申請症例の歯周治療に不可欠であった検査_x000a_" sqref="D11" xr:uid="{9C3144E7-CB83-4A16-A9C0-1F79DBE929B9}"/>
    <dataValidation type="whole" allowBlank="1" showInputMessage="1" showErrorMessage="1" promptTitle="注意" prompt="インプラント埋入後のメインテナンス、周囲粘膜炎、周囲炎への対応に対しては、現時点では単位を付与していません。" sqref="D42" xr:uid="{F373EEF3-2C9B-4529-B62E-E9CBB826CE74}">
      <formula1>0</formula1>
      <formula2>32</formula2>
    </dataValidation>
    <dataValidation type="whole" allowBlank="1" showInputMessage="1" showErrorMessage="1" promptTitle="注意" prompt="既にSPT中であった症例については、「最近5カ年の専門医有効期間」開始後の歯数を入力して下さい。" sqref="D3:E3" xr:uid="{9FA8B5F6-C662-4840-B320-A4754CED87B5}">
      <formula1>0</formula1>
      <formula2>32</formula2>
    </dataValidation>
    <dataValidation allowBlank="1" showInputMessage="1" showErrorMessage="1" promptTitle="注意" prompt="専門医資格有効期限開始時に、既にSPT中であった症例については、その患者さんの歯周治療を開始したときの診断名を選択して下さい。" sqref="B7" xr:uid="{9D859F96-8F80-4412-AF79-7A7F85D30F89}"/>
    <dataValidation type="whole" allowBlank="1" showInputMessage="1" showErrorMessage="1" sqref="D35" xr:uid="{8D68E363-83C8-4656-8D40-265BA7D7352E}">
      <formula1>0</formula1>
      <formula2>D3</formula2>
    </dataValidation>
    <dataValidation type="whole" allowBlank="1" showInputMessage="1" showErrorMessage="1" sqref="D33" xr:uid="{6D8A5FDB-4964-41D0-B84E-E7E9F5A76A86}">
      <formula1>0</formula1>
      <formula2>D3</formula2>
    </dataValidation>
    <dataValidation type="whole" allowBlank="1" showInputMessage="1" showErrorMessage="1" sqref="D31" xr:uid="{70BA0B21-D8A5-4B49-9E4B-6EB588D69DB0}">
      <formula1>0</formula1>
      <formula2>D3</formula2>
    </dataValidation>
    <dataValidation type="whole" allowBlank="1" showInputMessage="1" showErrorMessage="1" promptTitle="注意" prompt="再SRPは、算定不可です" sqref="D17" xr:uid="{115763B4-703C-493D-BFE1-54C5277327B3}">
      <formula1>0</formula1>
      <formula2>D3</formula2>
    </dataValidation>
    <dataValidation type="whole" allowBlank="1" showInputMessage="1" showErrorMessage="1" sqref="D43" xr:uid="{BCE2E278-3678-45A0-B366-BA5D2BAC9C85}">
      <formula1>0</formula1>
      <formula2>32</formula2>
    </dataValidation>
  </dataValidations>
  <pageMargins left="0.7" right="0.7" top="0.75" bottom="0.75" header="0.3" footer="0.3"/>
  <pageSetup paperSize="9" scale="50" orientation="portrait" verticalDpi="0"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742FF45F-D9EA-48DE-B4F4-EA9C74D952F8}">
          <x14:formula1>
            <xm:f>Sheet23!$C$21:$C$23</xm:f>
          </x14:formula1>
          <xm:sqref>C11</xm:sqref>
        </x14:dataValidation>
        <x14:dataValidation type="list" allowBlank="1" showInputMessage="1" showErrorMessage="1" xr:uid="{8C803F7B-8A95-4FCE-9DD3-8F38D88F98CF}">
          <x14:formula1>
            <xm:f>Sheet23!$C$18:$C$20</xm:f>
          </x14:formula1>
          <xm:sqref>C9</xm:sqref>
        </x14:dataValidation>
        <x14:dataValidation type="list" allowBlank="1" showInputMessage="1" showErrorMessage="1" xr:uid="{547689B4-A8E2-40BC-BE4F-C33E2027CC8D}">
          <x14:formula1>
            <xm:f>Sheet23!$C$73:$C$76</xm:f>
          </x14:formula1>
          <xm:sqref>C46</xm:sqref>
        </x14:dataValidation>
        <x14:dataValidation type="list" allowBlank="1" showInputMessage="1" showErrorMessage="1" xr:uid="{BFDC5D3A-67B6-43F5-9DC8-67B82C662039}">
          <x14:formula1>
            <xm:f>Sheet23!$C$70:$C$72</xm:f>
          </x14:formula1>
          <xm:sqref>C44</xm:sqref>
        </x14:dataValidation>
        <x14:dataValidation type="list" allowBlank="1" showInputMessage="1" showErrorMessage="1" promptTitle="注意" prompt="専門医有効期限（5年）の中で実施したものに限る" xr:uid="{016C02C9-953E-4D05-90A0-F29E1F0C6677}">
          <x14:formula1>
            <xm:f>Sheet23!$C$67:$C$69</xm:f>
          </x14:formula1>
          <xm:sqref>C43</xm:sqref>
        </x14:dataValidation>
        <x14:dataValidation type="list" allowBlank="1" showInputMessage="1" showErrorMessage="1" promptTitle="注意" prompt="専門医有効期限（5年）の中で埋入実施したものに限る" xr:uid="{8DD7DB12-201F-4992-9907-383251ACD93F}">
          <x14:formula1>
            <xm:f>Sheet23!$C$64:$C$66</xm:f>
          </x14:formula1>
          <xm:sqref>C42</xm:sqref>
        </x14:dataValidation>
        <x14:dataValidation type="list" allowBlank="1" showInputMessage="1" showErrorMessage="1" promptTitle="注意" prompt="専門医有効期限（5年）の中で装着したものに限る。" xr:uid="{185300AD-DA3F-4D15-9318-821007132DDE}">
          <x14:formula1>
            <xm:f>Sheet23!$C$61:$C$63</xm:f>
          </x14:formula1>
          <xm:sqref>C41</xm:sqref>
        </x14:dataValidation>
        <x14:dataValidation type="list" allowBlank="1" showInputMessage="1" showErrorMessage="1" promptTitle="注意" prompt="専門医有効期限（5年）の中で装着実施したものに限る" xr:uid="{C3154B4E-F71E-4E84-9B91-5D81D99911B7}">
          <x14:formula1>
            <xm:f>Sheet23!$C$58:$C$60</xm:f>
          </x14:formula1>
          <xm:sqref>C40</xm:sqref>
        </x14:dataValidation>
        <x14:dataValidation type="list" allowBlank="1" showInputMessage="1" showErrorMessage="1" promptTitle="注意" prompt="暗示療法のみの場合は算定不可" xr:uid="{2DD93F65-9BF5-4C3F-92E1-F547B1195B49}">
          <x14:formula1>
            <xm:f>Sheet23!$C$55:$C$57</xm:f>
          </x14:formula1>
          <xm:sqref>C37</xm:sqref>
        </x14:dataValidation>
        <x14:dataValidation type="list" allowBlank="1" showInputMessage="1" showErrorMessage="1" promptTitle="注意" prompt="暫間固定が施された歯の本数に単位を付与します。暫間固定が脱離して再び行うことはよくあることですが、2回目以降の暫間固定は対象外とします。" xr:uid="{08D2A840-0F87-4855-9D5D-7D8044575309}">
          <x14:formula1>
            <xm:f>Sheet23!$C$52:$C$54</xm:f>
          </x14:formula1>
          <xm:sqref>C35</xm:sqref>
        </x14:dataValidation>
        <x14:dataValidation type="list" allowBlank="1" showInputMessage="1" showErrorMessage="1" promptTitle="注意" prompt="1歯一回のみ単位付与です。ある1つの歯に複数回咬合調整を行っても1歯一回とし、「咬合調整を処置した歯の本数×単位」が合計になります。" xr:uid="{5EBAE11E-D5AF-44DD-B257-732A4FABE5D1}">
          <x14:formula1>
            <xm:f>Sheet23!$C$49:$C$51</xm:f>
          </x14:formula1>
          <xm:sqref>C33</xm:sqref>
        </x14:dataValidation>
        <x14:dataValidation type="list" allowBlank="1" showInputMessage="1" showErrorMessage="1" xr:uid="{63514E03-B827-46CC-A92E-C3B2DD856D27}">
          <x14:formula1>
            <xm:f>Sheet23!$C$46:$C$48</xm:f>
          </x14:formula1>
          <xm:sqref>C31</xm:sqref>
        </x14:dataValidation>
        <x14:dataValidation type="list" allowBlank="1" showInputMessage="1" showErrorMessage="1" xr:uid="{24C90FC3-DA2B-4487-960F-C94018FAE2DC}">
          <x14:formula1>
            <xm:f>Sheet23!$C$36:$C$38</xm:f>
          </x14:formula1>
          <xm:sqref>C19</xm:sqref>
        </x14:dataValidation>
        <x14:dataValidation type="list" allowBlank="1" showInputMessage="1" showErrorMessage="1" promptTitle="注意" prompt="再スケーリングは算定不可です" xr:uid="{CF4134DE-64F9-4CB9-A9DD-786E523E804F}">
          <x14:formula1>
            <xm:f>Sheet23!$C$28:$C$34</xm:f>
          </x14:formula1>
          <xm:sqref>C15</xm:sqref>
        </x14:dataValidation>
        <x14:dataValidation type="list" allowBlank="1" showInputMessage="1" showErrorMessage="1" promptTitle="他科との連携" prompt="医科や介護施設など特別な配慮を必要とした場合や、歯科では難抜歯、顎関節症、歯科麻酔などの連携を想定しています。高度で専門的な歯周治療を行う上で不可欠だった連携を行った場合に算定して下さい。" xr:uid="{0FE618D4-1E94-4FF3-B6CB-77040A512369}">
          <x14:formula1>
            <xm:f>Sheet23!$C$24:$C$27</xm:f>
          </x14:formula1>
          <xm:sqref>C13</xm:sqref>
        </x14:dataValidation>
        <x14:dataValidation type="list" allowBlank="1" showInputMessage="1" showErrorMessage="1" promptTitle="注意" prompt="「最近5カ年の専門医有効期間」の開始時に既にSPT中であった症例については、その患者さんの歯周治療を最もはじめに開始したときの診断名を選択して下さい。例：8年メンテしている患者さんでは8年前の診断を選択して下さい。" xr:uid="{138BCDBC-402B-4E40-8BDC-3CE2CA52B16C}">
          <x14:formula1>
            <xm:f>Sheet23!$C$2:$C$14</xm:f>
          </x14:formula1>
          <xm:sqref>C7</xm:sqref>
        </x14:dataValidation>
        <x14:dataValidation type="list" allowBlank="1" showInputMessage="1" showErrorMessage="1" xr:uid="{A81EE898-5EF4-4528-9EAF-2BEC973DCAEF}">
          <x14:formula1>
            <xm:f>Sheet23!$C$3:$C$17</xm:f>
          </x14:formula1>
          <xm:sqref>D7:E8</xm:sqref>
        </x14:dataValidation>
        <x14:dataValidation type="list" allowBlank="1" showInputMessage="1" showErrorMessage="1" xr:uid="{B16A2A50-154D-4E3B-811A-194F30E7F190}">
          <x14:formula1>
            <xm:f>Sheet23!$C$25:$C$33</xm:f>
          </x14:formula1>
          <xm:sqref>E52</xm:sqref>
        </x14:dataValidation>
        <x14:dataValidation type="list" allowBlank="1" showInputMessage="1" showErrorMessage="1" xr:uid="{BA6B64CB-5A77-4B02-98E5-8B5F5CF403D7}">
          <x14:formula1>
            <xm:f>Sheet23!$C$22:$C$23</xm:f>
          </x14:formula1>
          <xm:sqref>D45:E49</xm:sqref>
        </x14:dataValidation>
        <x14:dataValidation type="list" allowBlank="1" showInputMessage="1" showErrorMessage="1" xr:uid="{47F44400-6D43-460B-846D-59DBF9D41B7A}">
          <x14:formula1>
            <xm:f>Sheet23!$C$19:$C$20</xm:f>
          </x14:formula1>
          <xm:sqref>D9:E10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DD06-0E49-4840-8689-3ADB6CB069FF}">
  <sheetPr codeName="Sheet2"/>
  <dimension ref="B2:D76"/>
  <sheetViews>
    <sheetView workbookViewId="0">
      <selection activeCell="C30" sqref="C30"/>
    </sheetView>
  </sheetViews>
  <sheetFormatPr defaultRowHeight="18.75" x14ac:dyDescent="0.4"/>
  <cols>
    <col min="2" max="2" width="17.125" customWidth="1"/>
    <col min="3" max="3" width="33.875" customWidth="1"/>
    <col min="4" max="8" width="16.875" customWidth="1"/>
  </cols>
  <sheetData>
    <row r="2" spans="2:4" x14ac:dyDescent="0.4">
      <c r="B2" t="s">
        <v>0</v>
      </c>
      <c r="C2" t="s">
        <v>82</v>
      </c>
    </row>
    <row r="3" spans="2:4" ht="18.75" customHeight="1" x14ac:dyDescent="0.4">
      <c r="C3" t="s">
        <v>20</v>
      </c>
      <c r="D3" s="2">
        <v>1</v>
      </c>
    </row>
    <row r="4" spans="2:4" ht="18.75" customHeight="1" x14ac:dyDescent="0.4">
      <c r="C4" t="s">
        <v>21</v>
      </c>
      <c r="D4" s="2">
        <v>3</v>
      </c>
    </row>
    <row r="5" spans="2:4" ht="18.75" customHeight="1" x14ac:dyDescent="0.4">
      <c r="C5" t="s">
        <v>22</v>
      </c>
      <c r="D5" s="2">
        <v>6</v>
      </c>
    </row>
    <row r="6" spans="2:4" ht="18.75" customHeight="1" x14ac:dyDescent="0.4">
      <c r="C6" t="s">
        <v>23</v>
      </c>
      <c r="D6" s="2">
        <v>2</v>
      </c>
    </row>
    <row r="7" spans="2:4" ht="18.75" customHeight="1" x14ac:dyDescent="0.4">
      <c r="C7" t="s">
        <v>24</v>
      </c>
      <c r="D7" s="2">
        <v>5</v>
      </c>
    </row>
    <row r="8" spans="2:4" ht="18.75" customHeight="1" x14ac:dyDescent="0.4">
      <c r="C8" t="s">
        <v>25</v>
      </c>
      <c r="D8" s="2">
        <v>8</v>
      </c>
    </row>
    <row r="9" spans="2:4" ht="18.75" customHeight="1" x14ac:dyDescent="0.4">
      <c r="C9" t="s">
        <v>26</v>
      </c>
      <c r="D9" s="2">
        <v>6</v>
      </c>
    </row>
    <row r="10" spans="2:4" ht="18.75" customHeight="1" x14ac:dyDescent="0.4">
      <c r="C10" t="s">
        <v>27</v>
      </c>
      <c r="D10" s="2">
        <v>9</v>
      </c>
    </row>
    <row r="11" spans="2:4" ht="18.75" customHeight="1" x14ac:dyDescent="0.4">
      <c r="C11" t="s">
        <v>28</v>
      </c>
      <c r="D11" s="2">
        <v>12</v>
      </c>
    </row>
    <row r="12" spans="2:4" ht="18.75" customHeight="1" x14ac:dyDescent="0.4">
      <c r="C12" t="s">
        <v>29</v>
      </c>
      <c r="D12" s="2">
        <v>10</v>
      </c>
    </row>
    <row r="13" spans="2:4" ht="18.75" customHeight="1" x14ac:dyDescent="0.4">
      <c r="C13" t="s">
        <v>30</v>
      </c>
      <c r="D13" s="2">
        <v>13</v>
      </c>
    </row>
    <row r="14" spans="2:4" ht="18.75" customHeight="1" x14ac:dyDescent="0.4">
      <c r="C14" t="s">
        <v>31</v>
      </c>
      <c r="D14" s="2">
        <v>16</v>
      </c>
    </row>
    <row r="15" spans="2:4" ht="18.75" customHeight="1" x14ac:dyDescent="0.4">
      <c r="B15" t="s">
        <v>32</v>
      </c>
      <c r="C15" t="s">
        <v>82</v>
      </c>
      <c r="D15" s="2"/>
    </row>
    <row r="16" spans="2:4" ht="18.75" customHeight="1" x14ac:dyDescent="0.4">
      <c r="C16" t="s">
        <v>33</v>
      </c>
      <c r="D16" s="2">
        <v>1</v>
      </c>
    </row>
    <row r="17" spans="2:4" ht="18.75" customHeight="1" x14ac:dyDescent="0.4">
      <c r="C17" t="s">
        <v>34</v>
      </c>
      <c r="D17" s="2">
        <v>0</v>
      </c>
    </row>
    <row r="18" spans="2:4" ht="18.75" customHeight="1" x14ac:dyDescent="0.4">
      <c r="B18" t="s">
        <v>1</v>
      </c>
      <c r="C18" t="s">
        <v>82</v>
      </c>
      <c r="D18" s="2"/>
    </row>
    <row r="19" spans="2:4" ht="18.75" customHeight="1" x14ac:dyDescent="0.4">
      <c r="C19" t="s">
        <v>33</v>
      </c>
      <c r="D19" s="2">
        <v>3</v>
      </c>
    </row>
    <row r="20" spans="2:4" ht="18.75" customHeight="1" x14ac:dyDescent="0.4">
      <c r="C20" t="s">
        <v>34</v>
      </c>
      <c r="D20" s="2">
        <v>0</v>
      </c>
    </row>
    <row r="21" spans="2:4" ht="18.75" customHeight="1" x14ac:dyDescent="0.4">
      <c r="B21" t="s">
        <v>2</v>
      </c>
      <c r="C21" t="s">
        <v>82</v>
      </c>
      <c r="D21" s="2"/>
    </row>
    <row r="22" spans="2:4" ht="18.75" customHeight="1" x14ac:dyDescent="0.4">
      <c r="C22" t="s">
        <v>33</v>
      </c>
      <c r="D22" s="2">
        <v>3</v>
      </c>
    </row>
    <row r="23" spans="2:4" ht="18.75" customHeight="1" x14ac:dyDescent="0.4">
      <c r="C23" t="s">
        <v>34</v>
      </c>
      <c r="D23" s="2">
        <v>0</v>
      </c>
    </row>
    <row r="24" spans="2:4" ht="18.75" customHeight="1" x14ac:dyDescent="0.4">
      <c r="B24" t="s">
        <v>3</v>
      </c>
      <c r="C24" t="s">
        <v>82</v>
      </c>
      <c r="D24" s="2"/>
    </row>
    <row r="25" spans="2:4" ht="18.75" customHeight="1" x14ac:dyDescent="0.4">
      <c r="C25" t="s">
        <v>33</v>
      </c>
      <c r="D25" s="2">
        <v>3</v>
      </c>
    </row>
    <row r="26" spans="2:4" ht="18.75" customHeight="1" x14ac:dyDescent="0.4">
      <c r="C26" t="s">
        <v>52</v>
      </c>
      <c r="D26" s="2">
        <v>5</v>
      </c>
    </row>
    <row r="27" spans="2:4" ht="18.75" customHeight="1" x14ac:dyDescent="0.4">
      <c r="C27" t="s">
        <v>34</v>
      </c>
      <c r="D27" s="2">
        <v>0</v>
      </c>
    </row>
    <row r="28" spans="2:4" ht="18.75" customHeight="1" x14ac:dyDescent="0.4">
      <c r="B28" t="s">
        <v>4</v>
      </c>
      <c r="C28" t="s">
        <v>82</v>
      </c>
      <c r="D28" s="2"/>
    </row>
    <row r="29" spans="2:4" ht="18.75" customHeight="1" x14ac:dyDescent="0.4">
      <c r="C29" t="s">
        <v>35</v>
      </c>
      <c r="D29" s="2">
        <v>3</v>
      </c>
    </row>
    <row r="30" spans="2:4" ht="18.75" customHeight="1" x14ac:dyDescent="0.4">
      <c r="C30" t="s">
        <v>36</v>
      </c>
      <c r="D30" s="2">
        <v>6</v>
      </c>
    </row>
    <row r="31" spans="2:4" ht="18.75" customHeight="1" x14ac:dyDescent="0.4">
      <c r="C31" t="s">
        <v>37</v>
      </c>
      <c r="D31" s="2">
        <v>9</v>
      </c>
    </row>
    <row r="32" spans="2:4" ht="18.75" customHeight="1" x14ac:dyDescent="0.4">
      <c r="C32" t="s">
        <v>38</v>
      </c>
      <c r="D32" s="2">
        <v>12</v>
      </c>
    </row>
    <row r="33" spans="2:4" ht="18.75" customHeight="1" x14ac:dyDescent="0.4">
      <c r="C33" t="s">
        <v>39</v>
      </c>
      <c r="D33" s="2">
        <v>15</v>
      </c>
    </row>
    <row r="34" spans="2:4" ht="18.75" customHeight="1" x14ac:dyDescent="0.4">
      <c r="C34" t="s">
        <v>40</v>
      </c>
      <c r="D34" s="2">
        <v>18</v>
      </c>
    </row>
    <row r="35" spans="2:4" x14ac:dyDescent="0.4">
      <c r="B35" t="s">
        <v>6</v>
      </c>
      <c r="D35" s="2"/>
    </row>
    <row r="36" spans="2:4" x14ac:dyDescent="0.4">
      <c r="B36" t="s">
        <v>41</v>
      </c>
      <c r="C36" t="s">
        <v>82</v>
      </c>
      <c r="D36" s="2"/>
    </row>
    <row r="37" spans="2:4" x14ac:dyDescent="0.4">
      <c r="C37" t="s">
        <v>33</v>
      </c>
      <c r="D37" s="2">
        <v>5</v>
      </c>
    </row>
    <row r="38" spans="2:4" x14ac:dyDescent="0.4">
      <c r="C38" t="s">
        <v>34</v>
      </c>
      <c r="D38" s="2">
        <v>0</v>
      </c>
    </row>
    <row r="39" spans="2:4" x14ac:dyDescent="0.4">
      <c r="B39" t="s">
        <v>8</v>
      </c>
      <c r="D39" s="2"/>
    </row>
    <row r="40" spans="2:4" x14ac:dyDescent="0.4">
      <c r="D40" s="2"/>
    </row>
    <row r="41" spans="2:4" x14ac:dyDescent="0.4">
      <c r="B41" t="s">
        <v>42</v>
      </c>
      <c r="C41" t="s">
        <v>81</v>
      </c>
      <c r="D41" s="2">
        <v>10</v>
      </c>
    </row>
    <row r="42" spans="2:4" x14ac:dyDescent="0.4">
      <c r="C42" t="s">
        <v>43</v>
      </c>
      <c r="D42" s="2">
        <v>10</v>
      </c>
    </row>
    <row r="43" spans="2:4" x14ac:dyDescent="0.4">
      <c r="C43" t="s">
        <v>44</v>
      </c>
      <c r="D43" s="2">
        <v>20</v>
      </c>
    </row>
    <row r="44" spans="2:4" x14ac:dyDescent="0.4">
      <c r="C44" t="s">
        <v>45</v>
      </c>
      <c r="D44" s="2">
        <v>30</v>
      </c>
    </row>
    <row r="45" spans="2:4" x14ac:dyDescent="0.4">
      <c r="C45" t="s">
        <v>46</v>
      </c>
      <c r="D45" s="2">
        <v>5</v>
      </c>
    </row>
    <row r="46" spans="2:4" x14ac:dyDescent="0.4">
      <c r="B46" t="s">
        <v>47</v>
      </c>
      <c r="C46" t="s">
        <v>82</v>
      </c>
      <c r="D46" s="2"/>
    </row>
    <row r="47" spans="2:4" x14ac:dyDescent="0.4">
      <c r="C47" t="s">
        <v>33</v>
      </c>
      <c r="D47" s="2">
        <v>5</v>
      </c>
    </row>
    <row r="48" spans="2:4" x14ac:dyDescent="0.4">
      <c r="C48" t="s">
        <v>34</v>
      </c>
      <c r="D48" s="2">
        <v>0</v>
      </c>
    </row>
    <row r="49" spans="2:4" x14ac:dyDescent="0.4">
      <c r="B49" t="s">
        <v>9</v>
      </c>
      <c r="C49" t="s">
        <v>82</v>
      </c>
      <c r="D49" s="2"/>
    </row>
    <row r="50" spans="2:4" x14ac:dyDescent="0.4">
      <c r="C50" t="s">
        <v>33</v>
      </c>
      <c r="D50" s="2">
        <v>1</v>
      </c>
    </row>
    <row r="51" spans="2:4" x14ac:dyDescent="0.4">
      <c r="C51" t="s">
        <v>34</v>
      </c>
      <c r="D51" s="2">
        <v>0</v>
      </c>
    </row>
    <row r="52" spans="2:4" x14ac:dyDescent="0.4">
      <c r="B52" t="s">
        <v>10</v>
      </c>
      <c r="C52" t="s">
        <v>82</v>
      </c>
      <c r="D52" s="2"/>
    </row>
    <row r="53" spans="2:4" x14ac:dyDescent="0.4">
      <c r="C53" t="s">
        <v>33</v>
      </c>
      <c r="D53" s="2">
        <v>1</v>
      </c>
    </row>
    <row r="54" spans="2:4" x14ac:dyDescent="0.4">
      <c r="C54" t="s">
        <v>34</v>
      </c>
      <c r="D54" s="2">
        <v>0</v>
      </c>
    </row>
    <row r="55" spans="2:4" x14ac:dyDescent="0.4">
      <c r="B55" t="s">
        <v>11</v>
      </c>
      <c r="C55" t="s">
        <v>82</v>
      </c>
      <c r="D55" s="2"/>
    </row>
    <row r="56" spans="2:4" x14ac:dyDescent="0.4">
      <c r="C56" t="s">
        <v>33</v>
      </c>
      <c r="D56" s="2">
        <v>30</v>
      </c>
    </row>
    <row r="57" spans="2:4" x14ac:dyDescent="0.4">
      <c r="C57" t="s">
        <v>34</v>
      </c>
      <c r="D57" s="2">
        <v>0</v>
      </c>
    </row>
    <row r="58" spans="2:4" x14ac:dyDescent="0.4">
      <c r="B58" s="6" t="s">
        <v>14</v>
      </c>
      <c r="C58" t="s">
        <v>82</v>
      </c>
      <c r="D58" s="2"/>
    </row>
    <row r="59" spans="2:4" x14ac:dyDescent="0.4">
      <c r="C59" t="s">
        <v>33</v>
      </c>
      <c r="D59" s="2">
        <v>15</v>
      </c>
    </row>
    <row r="60" spans="2:4" x14ac:dyDescent="0.4">
      <c r="C60" t="s">
        <v>34</v>
      </c>
      <c r="D60" s="2">
        <v>0</v>
      </c>
    </row>
    <row r="61" spans="2:4" x14ac:dyDescent="0.4">
      <c r="B61" s="6" t="s">
        <v>15</v>
      </c>
      <c r="C61" t="s">
        <v>82</v>
      </c>
      <c r="D61" s="2"/>
    </row>
    <row r="62" spans="2:4" x14ac:dyDescent="0.4">
      <c r="C62" t="s">
        <v>33</v>
      </c>
      <c r="D62" s="2">
        <v>15</v>
      </c>
    </row>
    <row r="63" spans="2:4" x14ac:dyDescent="0.4">
      <c r="C63" t="s">
        <v>34</v>
      </c>
      <c r="D63" s="2">
        <v>0</v>
      </c>
    </row>
    <row r="64" spans="2:4" x14ac:dyDescent="0.4">
      <c r="B64" s="6" t="s">
        <v>16</v>
      </c>
      <c r="C64" t="s">
        <v>82</v>
      </c>
      <c r="D64" s="2"/>
    </row>
    <row r="65" spans="2:4" x14ac:dyDescent="0.4">
      <c r="C65" t="s">
        <v>33</v>
      </c>
      <c r="D65" s="2">
        <v>10</v>
      </c>
    </row>
    <row r="66" spans="2:4" x14ac:dyDescent="0.4">
      <c r="C66" t="s">
        <v>34</v>
      </c>
      <c r="D66" s="2">
        <v>0</v>
      </c>
    </row>
    <row r="67" spans="2:4" x14ac:dyDescent="0.4">
      <c r="B67" s="6" t="s">
        <v>17</v>
      </c>
      <c r="C67" t="s">
        <v>82</v>
      </c>
      <c r="D67" s="2"/>
    </row>
    <row r="68" spans="2:4" x14ac:dyDescent="0.4">
      <c r="C68" t="s">
        <v>33</v>
      </c>
      <c r="D68" s="2">
        <v>10</v>
      </c>
    </row>
    <row r="69" spans="2:4" x14ac:dyDescent="0.4">
      <c r="C69" t="s">
        <v>34</v>
      </c>
      <c r="D69" s="2">
        <v>0</v>
      </c>
    </row>
    <row r="70" spans="2:4" x14ac:dyDescent="0.4">
      <c r="B70" s="6" t="s">
        <v>18</v>
      </c>
      <c r="C70" t="s">
        <v>82</v>
      </c>
      <c r="D70" s="2"/>
    </row>
    <row r="71" spans="2:4" x14ac:dyDescent="0.4">
      <c r="C71" t="s">
        <v>33</v>
      </c>
      <c r="D71" s="2">
        <v>15</v>
      </c>
    </row>
    <row r="72" spans="2:4" x14ac:dyDescent="0.4">
      <c r="C72" t="s">
        <v>34</v>
      </c>
      <c r="D72" s="2">
        <v>0</v>
      </c>
    </row>
    <row r="73" spans="2:4" x14ac:dyDescent="0.4">
      <c r="B73" t="s">
        <v>48</v>
      </c>
      <c r="C73" t="s">
        <v>82</v>
      </c>
      <c r="D73" s="2"/>
    </row>
    <row r="74" spans="2:4" x14ac:dyDescent="0.4">
      <c r="C74" t="s">
        <v>49</v>
      </c>
      <c r="D74" s="2">
        <v>0</v>
      </c>
    </row>
    <row r="75" spans="2:4" x14ac:dyDescent="0.4">
      <c r="C75" s="3" t="s">
        <v>50</v>
      </c>
      <c r="D75" s="2">
        <v>20</v>
      </c>
    </row>
    <row r="76" spans="2:4" x14ac:dyDescent="0.4">
      <c r="C76" s="7" t="s">
        <v>51</v>
      </c>
      <c r="D76" s="2">
        <v>40</v>
      </c>
    </row>
  </sheetData>
  <sheetProtection algorithmName="SHA-512" hashValue="Ch5QPYWNyWPXBuWuLmy2WcsuznCnb1QWKEK02chEbtpaYkGTi1SEObgUxPj3kjTjGZe296ruO+2UKrJFb8Mjow==" saltValue="WVBoTxerzEZtvHIkV2neWg=="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A6A8-2313-4BCA-9F4A-372F955A3462}">
  <sheetPr codeName="Sheet1"/>
  <dimension ref="A1:P82"/>
  <sheetViews>
    <sheetView workbookViewId="0">
      <pane xSplit="1" ySplit="6" topLeftCell="B19" activePane="bottomRight" state="frozen"/>
      <selection pane="topRight" activeCell="B1" sqref="B1"/>
      <selection pane="bottomLeft" activeCell="A7" sqref="A7"/>
      <selection pane="bottomRight" activeCell="D2" sqref="D2:G2"/>
    </sheetView>
  </sheetViews>
  <sheetFormatPr defaultRowHeight="18.75" x14ac:dyDescent="0.4"/>
  <cols>
    <col min="1" max="1" width="15.75" customWidth="1"/>
    <col min="2" max="2" width="21.25" customWidth="1"/>
    <col min="3" max="3" width="21.75" customWidth="1"/>
    <col min="4" max="4" width="12.5" customWidth="1"/>
    <col min="5" max="5" width="4" customWidth="1"/>
    <col min="6" max="6" width="5.375" customWidth="1"/>
    <col min="7" max="7" width="3.375" customWidth="1"/>
    <col min="8" max="8" width="21.375" customWidth="1"/>
    <col min="9" max="9" width="1.875" customWidth="1"/>
    <col min="10" max="10" width="13.875" customWidth="1"/>
    <col min="11" max="11" width="24" customWidth="1"/>
    <col min="12" max="12" width="6.375" customWidth="1"/>
    <col min="13" max="13" width="8.875" customWidth="1"/>
  </cols>
  <sheetData>
    <row r="1" spans="1:16" ht="19.5" thickBot="1" x14ac:dyDescent="0.45">
      <c r="A1">
        <f>K3</f>
        <v>0</v>
      </c>
    </row>
    <row r="2" spans="1:16" ht="36.75" customHeight="1" thickTop="1" thickBot="1" x14ac:dyDescent="0.45">
      <c r="A2" s="54" t="s">
        <v>66</v>
      </c>
      <c r="B2" s="54" t="s">
        <v>68</v>
      </c>
      <c r="C2" s="133" t="s">
        <v>131</v>
      </c>
      <c r="D2" s="141" t="s">
        <v>130</v>
      </c>
      <c r="E2" s="142"/>
      <c r="F2" s="142"/>
      <c r="G2" s="143"/>
      <c r="H2" s="135" t="s">
        <v>71</v>
      </c>
      <c r="I2" s="137"/>
      <c r="J2" s="139" t="s">
        <v>67</v>
      </c>
      <c r="K2" s="36" t="s">
        <v>69</v>
      </c>
    </row>
    <row r="3" spans="1:16" ht="51.75" customHeight="1" thickTop="1" thickBot="1" x14ac:dyDescent="0.45">
      <c r="A3" s="55"/>
      <c r="B3" s="55"/>
      <c r="C3" s="134"/>
      <c r="D3" s="146"/>
      <c r="E3" s="147"/>
      <c r="F3" s="144" t="s">
        <v>63</v>
      </c>
      <c r="G3" s="145"/>
      <c r="H3" s="136"/>
      <c r="I3" s="138"/>
      <c r="J3" s="140"/>
      <c r="K3" s="10">
        <f>SUM(F7:F46)</f>
        <v>0</v>
      </c>
    </row>
    <row r="4" spans="1:16" ht="19.5" thickTop="1" x14ac:dyDescent="0.4"/>
    <row r="5" spans="1:16" ht="19.5" thickBot="1" x14ac:dyDescent="0.45">
      <c r="B5" t="s">
        <v>85</v>
      </c>
    </row>
    <row r="6" spans="1:16" ht="21" thickTop="1" thickBot="1" x14ac:dyDescent="0.45">
      <c r="B6" t="s">
        <v>87</v>
      </c>
      <c r="C6" s="38" t="s">
        <v>5</v>
      </c>
      <c r="D6" s="15" t="s">
        <v>7</v>
      </c>
      <c r="E6" s="5"/>
      <c r="F6" s="16" t="s">
        <v>13</v>
      </c>
      <c r="G6" s="41"/>
      <c r="J6" s="42"/>
      <c r="K6" s="43"/>
      <c r="L6" s="43"/>
      <c r="M6" s="44"/>
    </row>
    <row r="7" spans="1:16" ht="16.5" customHeight="1" thickTop="1" thickBot="1" x14ac:dyDescent="0.45">
      <c r="B7" t="s">
        <v>0</v>
      </c>
      <c r="C7" s="39" t="s">
        <v>82</v>
      </c>
      <c r="D7" s="8"/>
      <c r="E7" s="8"/>
      <c r="F7" s="13">
        <f>IFERROR(VLOOKUP(C7, Sheet23!$C$3:$D$14, 2, FALSE), 0)</f>
        <v>0</v>
      </c>
      <c r="G7" s="41"/>
      <c r="J7" t="s">
        <v>85</v>
      </c>
      <c r="K7" s="45"/>
      <c r="L7" s="45"/>
      <c r="M7" s="46"/>
      <c r="N7" s="20"/>
      <c r="O7" s="9"/>
      <c r="P7" s="9"/>
    </row>
    <row r="8" spans="1:16" ht="16.5" customHeight="1" thickTop="1" thickBot="1" x14ac:dyDescent="0.45">
      <c r="C8" s="1"/>
      <c r="D8" s="8"/>
      <c r="E8" s="8"/>
      <c r="G8" s="41"/>
      <c r="J8" t="s">
        <v>86</v>
      </c>
      <c r="K8" t="s">
        <v>86</v>
      </c>
      <c r="M8" s="22"/>
      <c r="N8" s="20"/>
      <c r="O8" s="9"/>
      <c r="P8" s="9"/>
    </row>
    <row r="9" spans="1:16" ht="16.5" customHeight="1" thickTop="1" thickBot="1" x14ac:dyDescent="0.45">
      <c r="B9" t="s">
        <v>1</v>
      </c>
      <c r="C9" s="40" t="s">
        <v>82</v>
      </c>
      <c r="D9" s="2"/>
      <c r="E9" s="2"/>
      <c r="F9" s="13">
        <f>IFERROR(VLOOKUP(C9, Sheet23!$C$18:$D$20, 2, FALSE), 0)</f>
        <v>0</v>
      </c>
      <c r="G9" s="41"/>
      <c r="J9" s="23" t="s">
        <v>53</v>
      </c>
      <c r="K9" s="48" t="s">
        <v>88</v>
      </c>
      <c r="L9" s="24" t="s">
        <v>62</v>
      </c>
      <c r="M9" s="25"/>
      <c r="N9" s="20"/>
      <c r="O9" s="9"/>
      <c r="P9" s="9"/>
    </row>
    <row r="10" spans="1:16" ht="16.5" customHeight="1" thickTop="1" thickBot="1" x14ac:dyDescent="0.45">
      <c r="D10" s="2"/>
      <c r="E10" s="2"/>
      <c r="G10" s="41"/>
      <c r="J10" s="49" t="s">
        <v>89</v>
      </c>
      <c r="K10" t="s">
        <v>81</v>
      </c>
      <c r="L10" s="26"/>
      <c r="M10" s="27">
        <v>10</v>
      </c>
      <c r="N10" s="20"/>
      <c r="O10" s="9"/>
      <c r="P10" s="9"/>
    </row>
    <row r="11" spans="1:16" ht="16.5" customHeight="1" thickTop="1" thickBot="1" x14ac:dyDescent="0.45">
      <c r="B11" t="s">
        <v>2</v>
      </c>
      <c r="C11" s="40" t="s">
        <v>82</v>
      </c>
      <c r="D11" s="37"/>
      <c r="E11" s="11" t="s">
        <v>64</v>
      </c>
      <c r="F11" s="13">
        <f>G11*D11</f>
        <v>0</v>
      </c>
      <c r="G11" s="41">
        <f>IFERROR(VLOOKUP(C11, Sheet23!$C$22:$D$23, 2, FALSE), 0)</f>
        <v>0</v>
      </c>
      <c r="J11" s="49" t="s">
        <v>90</v>
      </c>
      <c r="K11" t="s">
        <v>43</v>
      </c>
      <c r="L11" s="26"/>
      <c r="M11" s="27">
        <v>10</v>
      </c>
      <c r="N11" s="20"/>
      <c r="O11" s="9"/>
      <c r="P11" s="9"/>
    </row>
    <row r="12" spans="1:16" ht="16.5" customHeight="1" thickTop="1" thickBot="1" x14ac:dyDescent="0.45">
      <c r="D12" s="2"/>
      <c r="E12" s="2"/>
      <c r="G12" s="41"/>
      <c r="J12" s="49" t="s">
        <v>91</v>
      </c>
      <c r="K12" t="s">
        <v>44</v>
      </c>
      <c r="L12" s="26"/>
      <c r="M12" s="27">
        <v>20</v>
      </c>
      <c r="N12" s="20"/>
      <c r="O12" s="9"/>
      <c r="P12" s="9"/>
    </row>
    <row r="13" spans="1:16" ht="16.5" customHeight="1" thickTop="1" thickBot="1" x14ac:dyDescent="0.45">
      <c r="B13" t="s">
        <v>107</v>
      </c>
      <c r="C13" s="40" t="s">
        <v>82</v>
      </c>
      <c r="D13" s="2"/>
      <c r="E13" s="2"/>
      <c r="F13" s="13">
        <f>IFERROR(VLOOKUP(C13, Sheet23!$C$24:$D$27, 2, FALSE), 0)</f>
        <v>0</v>
      </c>
      <c r="G13" s="41"/>
      <c r="H13" s="35" t="s">
        <v>70</v>
      </c>
      <c r="J13" s="49" t="s">
        <v>92</v>
      </c>
      <c r="K13" t="s">
        <v>45</v>
      </c>
      <c r="L13" s="26"/>
      <c r="M13" s="27">
        <v>30</v>
      </c>
      <c r="N13" s="20"/>
      <c r="O13" s="9"/>
      <c r="P13" s="9"/>
    </row>
    <row r="14" spans="1:16" ht="16.5" customHeight="1" thickTop="1" thickBot="1" x14ac:dyDescent="0.45">
      <c r="D14" s="2"/>
      <c r="E14" s="2"/>
      <c r="G14" s="41"/>
      <c r="J14" s="49" t="s">
        <v>93</v>
      </c>
      <c r="K14" s="28" t="s">
        <v>46</v>
      </c>
      <c r="L14" s="26"/>
      <c r="M14" s="27">
        <v>5</v>
      </c>
      <c r="N14" s="20"/>
      <c r="O14" s="9"/>
      <c r="P14" s="9"/>
    </row>
    <row r="15" spans="1:16" ht="16.5" customHeight="1" thickTop="1" thickBot="1" x14ac:dyDescent="0.45">
      <c r="B15" t="s">
        <v>4</v>
      </c>
      <c r="C15" s="40" t="s">
        <v>82</v>
      </c>
      <c r="D15" s="2"/>
      <c r="E15" s="2"/>
      <c r="F15" s="13">
        <f>IFERROR(VLOOKUP(C15, Sheet23!$C$28:$D$34, 2, FALSE), 0)</f>
        <v>0</v>
      </c>
      <c r="G15" s="41"/>
      <c r="H15" s="35" t="s">
        <v>70</v>
      </c>
      <c r="J15" s="23"/>
      <c r="K15" s="9" t="s">
        <v>61</v>
      </c>
      <c r="L15" s="29">
        <f>L10*M10+L11*M11+L12*M12+L13*M13+L14*M14</f>
        <v>0</v>
      </c>
      <c r="M15" s="30"/>
      <c r="N15" s="20"/>
      <c r="O15" s="9"/>
      <c r="P15" s="9"/>
    </row>
    <row r="16" spans="1:16" ht="16.5" customHeight="1" thickTop="1" thickBot="1" x14ac:dyDescent="0.45">
      <c r="D16" s="2"/>
      <c r="E16" s="2"/>
      <c r="G16" s="41"/>
      <c r="J16" s="23"/>
      <c r="K16" s="9"/>
      <c r="L16" s="9"/>
      <c r="M16" s="30"/>
      <c r="N16" s="20"/>
      <c r="O16" s="9"/>
      <c r="P16" s="9"/>
    </row>
    <row r="17" spans="1:16" ht="16.5" customHeight="1" thickBot="1" x14ac:dyDescent="0.45">
      <c r="B17" t="s">
        <v>6</v>
      </c>
      <c r="D17" s="12"/>
      <c r="E17" s="11" t="s">
        <v>63</v>
      </c>
      <c r="F17" s="13">
        <f>3*D17</f>
        <v>0</v>
      </c>
      <c r="G17" s="41"/>
      <c r="J17" s="23" t="s">
        <v>54</v>
      </c>
      <c r="K17" t="s">
        <v>81</v>
      </c>
      <c r="L17" s="26"/>
      <c r="M17" s="27">
        <v>10</v>
      </c>
      <c r="N17" s="20"/>
      <c r="O17" s="9"/>
      <c r="P17" s="9"/>
    </row>
    <row r="18" spans="1:16" ht="16.5" customHeight="1" thickBot="1" x14ac:dyDescent="0.45">
      <c r="D18" s="2"/>
      <c r="E18" s="2"/>
      <c r="G18" s="41"/>
      <c r="J18" s="23"/>
      <c r="K18" t="s">
        <v>43</v>
      </c>
      <c r="L18" s="26"/>
      <c r="M18" s="27">
        <v>10</v>
      </c>
      <c r="N18" s="20"/>
      <c r="O18" s="9"/>
      <c r="P18" s="9"/>
    </row>
    <row r="19" spans="1:16" ht="16.5" customHeight="1" thickTop="1" thickBot="1" x14ac:dyDescent="0.45">
      <c r="A19" s="47"/>
      <c r="B19" t="s">
        <v>80</v>
      </c>
      <c r="C19" s="40" t="s">
        <v>82</v>
      </c>
      <c r="D19" s="37"/>
      <c r="E19" s="11" t="s">
        <v>65</v>
      </c>
      <c r="F19" s="13">
        <f>G19*D19</f>
        <v>0</v>
      </c>
      <c r="G19" s="41">
        <f>IFERROR(VLOOKUP(C19, Sheet23!$C$37:$D$38, 2, FALSE), 0)</f>
        <v>0</v>
      </c>
      <c r="J19" s="23"/>
      <c r="K19" t="s">
        <v>44</v>
      </c>
      <c r="L19" s="26"/>
      <c r="M19" s="27">
        <v>20</v>
      </c>
      <c r="N19" s="20"/>
      <c r="O19" s="9"/>
      <c r="P19" s="9"/>
    </row>
    <row r="20" spans="1:16" ht="16.5" customHeight="1" thickTop="1" thickBot="1" x14ac:dyDescent="0.45">
      <c r="D20" s="2"/>
      <c r="E20" s="2"/>
      <c r="G20" s="41"/>
      <c r="J20" s="23"/>
      <c r="K20" t="s">
        <v>45</v>
      </c>
      <c r="L20" s="26"/>
      <c r="M20" s="27">
        <v>30</v>
      </c>
      <c r="N20" s="20"/>
      <c r="O20" s="9"/>
      <c r="P20" s="9"/>
    </row>
    <row r="21" spans="1:16" ht="16.5" customHeight="1" thickBot="1" x14ac:dyDescent="0.45">
      <c r="B21" t="s">
        <v>8</v>
      </c>
      <c r="C21" s="6" t="s">
        <v>84</v>
      </c>
      <c r="D21" s="12"/>
      <c r="E21" s="11" t="s">
        <v>64</v>
      </c>
      <c r="G21" s="41"/>
      <c r="J21" s="23"/>
      <c r="K21" s="28" t="s">
        <v>46</v>
      </c>
      <c r="L21" s="26"/>
      <c r="M21" s="27">
        <v>5</v>
      </c>
      <c r="N21" s="20"/>
      <c r="O21" s="9"/>
      <c r="P21" s="9"/>
    </row>
    <row r="22" spans="1:16" ht="16.5" customHeight="1" x14ac:dyDescent="0.4">
      <c r="B22" s="6" t="s">
        <v>72</v>
      </c>
      <c r="C22" s="148" t="s">
        <v>133</v>
      </c>
      <c r="D22" s="2"/>
      <c r="E22" s="2"/>
      <c r="F22" s="14">
        <f>L15</f>
        <v>0</v>
      </c>
      <c r="G22" s="41"/>
      <c r="J22" s="23"/>
      <c r="K22" s="9" t="s">
        <v>61</v>
      </c>
      <c r="L22" s="29">
        <f>L17*M17+L18*M18+L19*M19+L20*M20+L21*M21</f>
        <v>0</v>
      </c>
      <c r="M22" s="30"/>
      <c r="N22" s="20"/>
      <c r="O22" s="9"/>
      <c r="P22" s="9"/>
    </row>
    <row r="23" spans="1:16" ht="16.5" customHeight="1" x14ac:dyDescent="0.4">
      <c r="B23" s="6" t="s">
        <v>73</v>
      </c>
      <c r="C23" s="149"/>
      <c r="D23" s="2"/>
      <c r="E23" s="2"/>
      <c r="F23" s="14">
        <f>L22</f>
        <v>0</v>
      </c>
      <c r="G23" s="41"/>
      <c r="J23" s="23"/>
      <c r="K23" s="9"/>
      <c r="L23" s="9"/>
      <c r="M23" s="30"/>
      <c r="N23" s="20"/>
      <c r="O23" s="9"/>
      <c r="P23" s="9"/>
    </row>
    <row r="24" spans="1:16" ht="16.5" customHeight="1" thickBot="1" x14ac:dyDescent="0.45">
      <c r="B24" s="6" t="s">
        <v>74</v>
      </c>
      <c r="C24" s="149"/>
      <c r="D24" s="2"/>
      <c r="E24" s="2"/>
      <c r="F24" s="14">
        <f>L30</f>
        <v>0</v>
      </c>
      <c r="G24" s="41"/>
      <c r="J24" s="23"/>
      <c r="M24" s="25"/>
      <c r="N24" s="20"/>
      <c r="O24" s="9"/>
      <c r="P24" s="9"/>
    </row>
    <row r="25" spans="1:16" ht="16.5" customHeight="1" thickBot="1" x14ac:dyDescent="0.45">
      <c r="B25" s="6" t="s">
        <v>75</v>
      </c>
      <c r="C25" s="149"/>
      <c r="D25" s="2"/>
      <c r="E25" s="2"/>
      <c r="F25" s="14">
        <f>L40</f>
        <v>0</v>
      </c>
      <c r="G25" s="41"/>
      <c r="J25" s="23" t="s">
        <v>55</v>
      </c>
      <c r="K25" t="s">
        <v>81</v>
      </c>
      <c r="L25" s="26"/>
      <c r="M25" s="27">
        <v>10</v>
      </c>
      <c r="N25" s="20"/>
      <c r="O25" s="9"/>
      <c r="P25" s="9"/>
    </row>
    <row r="26" spans="1:16" ht="16.5" customHeight="1" thickBot="1" x14ac:dyDescent="0.45">
      <c r="B26" s="6" t="s">
        <v>76</v>
      </c>
      <c r="C26" s="149"/>
      <c r="D26" s="2"/>
      <c r="E26" s="2"/>
      <c r="F26" s="14">
        <f>L48</f>
        <v>0</v>
      </c>
      <c r="G26" s="41"/>
      <c r="J26" s="23"/>
      <c r="K26" t="s">
        <v>43</v>
      </c>
      <c r="L26" s="26"/>
      <c r="M26" s="27">
        <v>10</v>
      </c>
      <c r="N26" s="20"/>
      <c r="O26" s="9"/>
      <c r="P26" s="9"/>
    </row>
    <row r="27" spans="1:16" ht="16.5" customHeight="1" thickBot="1" x14ac:dyDescent="0.45">
      <c r="B27" s="6" t="s">
        <v>77</v>
      </c>
      <c r="C27" s="149"/>
      <c r="D27" s="2"/>
      <c r="E27" s="2"/>
      <c r="F27" s="14">
        <f>L56</f>
        <v>0</v>
      </c>
      <c r="G27" s="41"/>
      <c r="J27" s="23"/>
      <c r="K27" t="s">
        <v>44</v>
      </c>
      <c r="L27" s="26"/>
      <c r="M27" s="27">
        <v>20</v>
      </c>
      <c r="N27" s="20"/>
      <c r="O27" s="9"/>
      <c r="P27" s="9"/>
    </row>
    <row r="28" spans="1:16" ht="16.5" customHeight="1" thickBot="1" x14ac:dyDescent="0.45">
      <c r="B28" s="6" t="s">
        <v>78</v>
      </c>
      <c r="C28" s="149"/>
      <c r="D28" s="2"/>
      <c r="E28" s="2"/>
      <c r="F28" s="14">
        <f>L64</f>
        <v>0</v>
      </c>
      <c r="G28" s="41"/>
      <c r="J28" s="23"/>
      <c r="K28" t="s">
        <v>45</v>
      </c>
      <c r="L28" s="26"/>
      <c r="M28" s="27">
        <v>30</v>
      </c>
      <c r="N28" s="20"/>
      <c r="O28" s="9"/>
      <c r="P28" s="9"/>
    </row>
    <row r="29" spans="1:16" ht="16.5" customHeight="1" thickBot="1" x14ac:dyDescent="0.45">
      <c r="B29" s="6" t="s">
        <v>79</v>
      </c>
      <c r="C29" s="150"/>
      <c r="D29" s="2"/>
      <c r="E29" s="2"/>
      <c r="F29" s="14">
        <f>L72</f>
        <v>0</v>
      </c>
      <c r="G29" s="41"/>
      <c r="J29" s="23"/>
      <c r="K29" s="28" t="s">
        <v>46</v>
      </c>
      <c r="L29" s="26"/>
      <c r="M29" s="27">
        <v>5</v>
      </c>
      <c r="N29" s="20"/>
      <c r="O29" s="9"/>
      <c r="P29" s="9"/>
    </row>
    <row r="30" spans="1:16" ht="16.5" customHeight="1" thickBot="1" x14ac:dyDescent="0.45">
      <c r="D30" s="2"/>
      <c r="E30" s="2"/>
      <c r="F30" s="6"/>
      <c r="G30" s="41"/>
      <c r="J30" s="23"/>
      <c r="K30" s="9" t="s">
        <v>61</v>
      </c>
      <c r="L30" s="29">
        <f>L25*M25+L26*M26+L27*M27+L28*M28+L29*M29</f>
        <v>0</v>
      </c>
      <c r="M30" s="30"/>
      <c r="N30" s="20"/>
      <c r="O30" s="9"/>
      <c r="P30" s="9"/>
    </row>
    <row r="31" spans="1:16" ht="71.25" customHeight="1" thickTop="1" thickBot="1" x14ac:dyDescent="0.45">
      <c r="B31" s="4" t="s">
        <v>109</v>
      </c>
      <c r="C31" s="40" t="s">
        <v>82</v>
      </c>
      <c r="D31" s="37"/>
      <c r="E31" s="11" t="s">
        <v>63</v>
      </c>
      <c r="F31" s="13">
        <f>5*D31</f>
        <v>0</v>
      </c>
      <c r="G31" s="41"/>
      <c r="J31" s="23"/>
      <c r="K31" s="9"/>
      <c r="L31" s="9"/>
      <c r="M31" s="30"/>
      <c r="N31" s="20"/>
      <c r="O31" s="9"/>
      <c r="P31" s="9"/>
    </row>
    <row r="32" spans="1:16" ht="16.5" customHeight="1" thickTop="1" thickBot="1" x14ac:dyDescent="0.45">
      <c r="D32" s="2"/>
      <c r="E32" s="2"/>
      <c r="G32" s="41"/>
      <c r="J32" s="23"/>
      <c r="K32" s="9"/>
      <c r="L32" s="9"/>
      <c r="M32" s="30"/>
      <c r="N32" s="20"/>
      <c r="O32" s="9"/>
      <c r="P32" s="18"/>
    </row>
    <row r="33" spans="2:16" ht="16.5" customHeight="1" thickTop="1" thickBot="1" x14ac:dyDescent="0.45">
      <c r="B33" t="s">
        <v>9</v>
      </c>
      <c r="C33" s="40" t="s">
        <v>82</v>
      </c>
      <c r="D33" s="37"/>
      <c r="E33" s="11" t="s">
        <v>63</v>
      </c>
      <c r="F33" s="13">
        <f>1*D33</f>
        <v>0</v>
      </c>
      <c r="G33" s="41"/>
      <c r="J33" s="23"/>
      <c r="M33" s="25"/>
      <c r="N33" s="20"/>
      <c r="O33" s="17"/>
    </row>
    <row r="34" spans="2:16" ht="16.5" customHeight="1" thickTop="1" thickBot="1" x14ac:dyDescent="0.45">
      <c r="D34" s="2"/>
      <c r="E34" s="2"/>
      <c r="G34" s="41"/>
      <c r="J34" s="23" t="s">
        <v>56</v>
      </c>
      <c r="K34" t="s">
        <v>81</v>
      </c>
      <c r="L34" s="26"/>
      <c r="M34" s="27">
        <v>10</v>
      </c>
      <c r="N34" s="20"/>
      <c r="O34" s="17"/>
    </row>
    <row r="35" spans="2:16" ht="16.5" customHeight="1" thickTop="1" thickBot="1" x14ac:dyDescent="0.45">
      <c r="B35" t="s">
        <v>10</v>
      </c>
      <c r="C35" s="40" t="s">
        <v>82</v>
      </c>
      <c r="D35" s="37"/>
      <c r="E35" s="11" t="s">
        <v>63</v>
      </c>
      <c r="F35" s="13">
        <f>1*D35</f>
        <v>0</v>
      </c>
      <c r="G35" s="41"/>
      <c r="J35" s="23"/>
      <c r="K35" t="s">
        <v>43</v>
      </c>
      <c r="L35" s="26"/>
      <c r="M35" s="27">
        <v>10</v>
      </c>
      <c r="N35" s="20"/>
      <c r="O35" s="17"/>
    </row>
    <row r="36" spans="2:16" ht="16.5" customHeight="1" thickTop="1" thickBot="1" x14ac:dyDescent="0.45">
      <c r="D36" s="2"/>
      <c r="E36" s="2"/>
      <c r="G36" s="41"/>
      <c r="J36" s="23"/>
      <c r="K36" t="s">
        <v>44</v>
      </c>
      <c r="L36" s="26"/>
      <c r="M36" s="27">
        <v>20</v>
      </c>
      <c r="N36" s="20"/>
      <c r="O36" s="17"/>
    </row>
    <row r="37" spans="2:16" ht="16.5" customHeight="1" thickTop="1" thickBot="1" x14ac:dyDescent="0.45">
      <c r="B37" t="s">
        <v>11</v>
      </c>
      <c r="C37" s="40" t="s">
        <v>82</v>
      </c>
      <c r="D37" s="2"/>
      <c r="E37" s="2"/>
      <c r="F37" s="13">
        <f>IFERROR(VLOOKUP(C37, Sheet23!$C$56:$D$57, 2, FALSE), 0)</f>
        <v>0</v>
      </c>
      <c r="G37" s="41"/>
      <c r="J37" s="23"/>
      <c r="K37" t="s">
        <v>45</v>
      </c>
      <c r="L37" s="26"/>
      <c r="M37" s="27">
        <v>30</v>
      </c>
      <c r="N37" s="20"/>
      <c r="O37" s="9"/>
      <c r="P37" s="19"/>
    </row>
    <row r="38" spans="2:16" ht="16.5" customHeight="1" thickTop="1" thickBot="1" x14ac:dyDescent="0.45">
      <c r="D38" s="2"/>
      <c r="E38" s="2"/>
      <c r="G38" s="41"/>
      <c r="J38" s="23"/>
      <c r="K38" s="28" t="s">
        <v>46</v>
      </c>
      <c r="L38" s="26"/>
      <c r="M38" s="27">
        <v>5</v>
      </c>
      <c r="N38" s="20"/>
      <c r="O38" s="9"/>
      <c r="P38" s="9"/>
    </row>
    <row r="39" spans="2:16" ht="16.5" customHeight="1" thickBot="1" x14ac:dyDescent="0.45">
      <c r="B39" t="s">
        <v>12</v>
      </c>
      <c r="D39" s="2"/>
      <c r="E39" s="2"/>
      <c r="G39" s="41"/>
      <c r="J39" s="23"/>
      <c r="K39" s="28"/>
      <c r="L39" s="24"/>
      <c r="M39" s="27"/>
      <c r="N39" s="20"/>
      <c r="O39" s="9"/>
      <c r="P39" s="9"/>
    </row>
    <row r="40" spans="2:16" ht="16.5" customHeight="1" thickTop="1" thickBot="1" x14ac:dyDescent="0.45">
      <c r="B40" s="6" t="s">
        <v>14</v>
      </c>
      <c r="C40" s="40" t="s">
        <v>82</v>
      </c>
      <c r="D40" s="37"/>
      <c r="E40" s="11" t="s">
        <v>65</v>
      </c>
      <c r="F40" s="13">
        <f>G40*D40</f>
        <v>0</v>
      </c>
      <c r="G40" s="41">
        <f>IFERROR(VLOOKUP(C40, Sheet23!$C$59:$D$60, 2, FALSE), 0)</f>
        <v>0</v>
      </c>
      <c r="J40" s="23"/>
      <c r="K40" s="9" t="s">
        <v>61</v>
      </c>
      <c r="L40" s="29">
        <f>L34*M34+L35*M35+L36*M36+L37*M37+L38*M38</f>
        <v>0</v>
      </c>
      <c r="M40" s="30"/>
      <c r="N40" s="20"/>
      <c r="O40" s="9"/>
      <c r="P40" s="9"/>
    </row>
    <row r="41" spans="2:16" ht="16.5" customHeight="1" thickTop="1" thickBot="1" x14ac:dyDescent="0.45">
      <c r="B41" s="6" t="s">
        <v>15</v>
      </c>
      <c r="C41" s="40" t="s">
        <v>82</v>
      </c>
      <c r="D41" s="37"/>
      <c r="E41" s="11" t="s">
        <v>65</v>
      </c>
      <c r="F41" s="13">
        <f t="shared" ref="F41:F43" si="0">G41*D41</f>
        <v>0</v>
      </c>
      <c r="G41" s="41">
        <f>IFERROR(VLOOKUP(C41, Sheet23!$C$62:$D$63, 2, FALSE), 0)</f>
        <v>0</v>
      </c>
      <c r="J41" s="23"/>
      <c r="K41" s="9"/>
      <c r="L41" s="9"/>
      <c r="M41" s="30"/>
      <c r="N41" s="20"/>
      <c r="O41" s="9"/>
      <c r="P41" s="9"/>
    </row>
    <row r="42" spans="2:16" ht="16.5" customHeight="1" thickTop="1" thickBot="1" x14ac:dyDescent="0.45">
      <c r="B42" s="6" t="s">
        <v>16</v>
      </c>
      <c r="C42" s="40" t="s">
        <v>82</v>
      </c>
      <c r="D42" s="37"/>
      <c r="E42" s="11" t="s">
        <v>63</v>
      </c>
      <c r="F42" s="13">
        <f t="shared" si="0"/>
        <v>0</v>
      </c>
      <c r="G42" s="41">
        <f>IFERROR(VLOOKUP(C42, Sheet23!$C$65:$D$66, 2, FALSE), 0)</f>
        <v>0</v>
      </c>
      <c r="J42" s="23"/>
      <c r="M42" s="25"/>
      <c r="N42" s="20"/>
      <c r="O42" s="9"/>
      <c r="P42" s="9"/>
    </row>
    <row r="43" spans="2:16" ht="16.5" customHeight="1" thickTop="1" thickBot="1" x14ac:dyDescent="0.45">
      <c r="B43" s="6" t="s">
        <v>17</v>
      </c>
      <c r="C43" s="40" t="s">
        <v>82</v>
      </c>
      <c r="D43" s="37"/>
      <c r="E43" s="11" t="s">
        <v>63</v>
      </c>
      <c r="F43" s="13">
        <f t="shared" si="0"/>
        <v>0</v>
      </c>
      <c r="G43" s="41">
        <f>IFERROR(VLOOKUP(C43, Sheet23!$C$68:$D$69, 2, FALSE), 0)</f>
        <v>0</v>
      </c>
      <c r="J43" s="23" t="s">
        <v>57</v>
      </c>
      <c r="K43" t="s">
        <v>81</v>
      </c>
      <c r="L43" s="26"/>
      <c r="M43" s="27">
        <v>10</v>
      </c>
      <c r="N43" s="20"/>
      <c r="O43" s="9"/>
      <c r="P43" s="9"/>
    </row>
    <row r="44" spans="2:16" ht="16.5" customHeight="1" thickTop="1" thickBot="1" x14ac:dyDescent="0.45">
      <c r="B44" s="6" t="s">
        <v>18</v>
      </c>
      <c r="C44" s="40" t="s">
        <v>82</v>
      </c>
      <c r="D44" s="2"/>
      <c r="E44" s="2"/>
      <c r="F44" s="13">
        <f>IFERROR(VLOOKUP(C44, Sheet23!$C$71:$D$72, 2, FALSE), 0)</f>
        <v>0</v>
      </c>
      <c r="G44" s="41"/>
      <c r="J44" s="23"/>
      <c r="K44" t="s">
        <v>43</v>
      </c>
      <c r="L44" s="26"/>
      <c r="M44" s="27">
        <v>10</v>
      </c>
      <c r="N44" s="20"/>
      <c r="O44" s="9"/>
      <c r="P44" s="9"/>
    </row>
    <row r="45" spans="2:16" ht="16.5" customHeight="1" thickTop="1" thickBot="1" x14ac:dyDescent="0.45">
      <c r="D45" s="2"/>
      <c r="E45" s="2"/>
      <c r="G45" s="41"/>
      <c r="J45" s="23"/>
      <c r="K45" t="s">
        <v>44</v>
      </c>
      <c r="L45" s="26"/>
      <c r="M45" s="27">
        <v>20</v>
      </c>
      <c r="N45" s="20"/>
      <c r="O45" s="9"/>
      <c r="P45" s="9"/>
    </row>
    <row r="46" spans="2:16" ht="16.5" customHeight="1" thickTop="1" thickBot="1" x14ac:dyDescent="0.45">
      <c r="B46" t="s">
        <v>19</v>
      </c>
      <c r="C46" s="40" t="s">
        <v>82</v>
      </c>
      <c r="D46" s="2"/>
      <c r="E46" s="2"/>
      <c r="F46" s="13">
        <f>IFERROR(VLOOKUP(C46, Sheet23!$C$74:$D$76, 2, FALSE), 0)</f>
        <v>0</v>
      </c>
      <c r="G46" s="41"/>
      <c r="J46" s="23"/>
      <c r="K46" t="s">
        <v>45</v>
      </c>
      <c r="L46" s="26"/>
      <c r="M46" s="27">
        <v>30</v>
      </c>
      <c r="N46" s="20"/>
      <c r="O46" s="9"/>
      <c r="P46" s="9"/>
    </row>
    <row r="47" spans="2:16" ht="16.5" customHeight="1" thickTop="1" thickBot="1" x14ac:dyDescent="0.45">
      <c r="D47" s="2"/>
      <c r="E47" s="2"/>
      <c r="G47" s="41"/>
      <c r="J47" s="23"/>
      <c r="K47" s="28" t="s">
        <v>46</v>
      </c>
      <c r="L47" s="26"/>
      <c r="M47" s="27">
        <v>5</v>
      </c>
      <c r="N47" s="20"/>
      <c r="O47" s="9"/>
      <c r="P47" s="9"/>
    </row>
    <row r="48" spans="2:16" ht="16.5" customHeight="1" x14ac:dyDescent="0.4">
      <c r="D48" s="2"/>
      <c r="E48" s="2"/>
      <c r="J48" s="23"/>
      <c r="K48" s="9" t="s">
        <v>61</v>
      </c>
      <c r="L48" s="29">
        <f>L43*M43+L44*M44+L45*M45+L46*M46+L47*M47</f>
        <v>0</v>
      </c>
      <c r="M48" s="30"/>
      <c r="N48" s="20"/>
      <c r="O48" s="9"/>
      <c r="P48" s="9"/>
    </row>
    <row r="49" spans="2:16" ht="16.5" customHeight="1" x14ac:dyDescent="0.4">
      <c r="D49" s="2"/>
      <c r="E49" s="2"/>
      <c r="J49" s="23"/>
      <c r="K49" s="9"/>
      <c r="L49" s="9"/>
      <c r="M49" s="30"/>
      <c r="N49" s="20"/>
      <c r="O49" s="9"/>
      <c r="P49" s="9"/>
    </row>
    <row r="50" spans="2:16" ht="16.5" customHeight="1" thickBot="1" x14ac:dyDescent="0.45">
      <c r="D50" s="2"/>
      <c r="E50" s="2"/>
      <c r="J50" s="23"/>
      <c r="M50" s="25"/>
      <c r="N50" s="20"/>
      <c r="O50" s="9"/>
      <c r="P50" s="9"/>
    </row>
    <row r="51" spans="2:16" ht="16.5" customHeight="1" thickBot="1" x14ac:dyDescent="0.45">
      <c r="B51" s="124" t="s">
        <v>83</v>
      </c>
      <c r="C51" s="125"/>
      <c r="D51" s="126"/>
      <c r="E51" s="2"/>
      <c r="J51" s="23" t="s">
        <v>58</v>
      </c>
      <c r="K51" t="s">
        <v>81</v>
      </c>
      <c r="L51" s="26"/>
      <c r="M51" s="27">
        <v>10</v>
      </c>
      <c r="N51" s="20"/>
      <c r="O51" s="9"/>
      <c r="P51" s="9"/>
    </row>
    <row r="52" spans="2:16" ht="16.5" customHeight="1" thickBot="1" x14ac:dyDescent="0.45">
      <c r="B52" s="127"/>
      <c r="C52" s="128"/>
      <c r="D52" s="129"/>
      <c r="E52" s="2"/>
      <c r="J52" s="23"/>
      <c r="K52" t="s">
        <v>43</v>
      </c>
      <c r="L52" s="26"/>
      <c r="M52" s="27">
        <v>10</v>
      </c>
      <c r="N52" s="20"/>
      <c r="O52" s="9"/>
      <c r="P52" s="9"/>
    </row>
    <row r="53" spans="2:16" ht="16.5" customHeight="1" thickBot="1" x14ac:dyDescent="0.45">
      <c r="B53" s="127"/>
      <c r="C53" s="128"/>
      <c r="D53" s="129"/>
      <c r="J53" s="23"/>
      <c r="K53" t="s">
        <v>44</v>
      </c>
      <c r="L53" s="26"/>
      <c r="M53" s="27">
        <v>20</v>
      </c>
      <c r="N53" s="20"/>
      <c r="O53" s="9"/>
      <c r="P53" s="9"/>
    </row>
    <row r="54" spans="2:16" ht="16.5" customHeight="1" thickBot="1" x14ac:dyDescent="0.45">
      <c r="B54" s="127"/>
      <c r="C54" s="128"/>
      <c r="D54" s="129"/>
      <c r="J54" s="23"/>
      <c r="K54" t="s">
        <v>45</v>
      </c>
      <c r="L54" s="26"/>
      <c r="M54" s="27">
        <v>30</v>
      </c>
      <c r="N54" s="20"/>
      <c r="O54" s="9"/>
      <c r="P54" s="9"/>
    </row>
    <row r="55" spans="2:16" ht="16.5" customHeight="1" thickBot="1" x14ac:dyDescent="0.45">
      <c r="B55" s="127"/>
      <c r="C55" s="128"/>
      <c r="D55" s="129"/>
      <c r="J55" s="23"/>
      <c r="K55" s="28" t="s">
        <v>46</v>
      </c>
      <c r="L55" s="26"/>
      <c r="M55" s="27">
        <v>5</v>
      </c>
    </row>
    <row r="56" spans="2:16" ht="16.5" customHeight="1" x14ac:dyDescent="0.4">
      <c r="B56" s="127"/>
      <c r="C56" s="128"/>
      <c r="D56" s="129"/>
      <c r="J56" s="23"/>
      <c r="K56" s="9" t="s">
        <v>61</v>
      </c>
      <c r="L56" s="29">
        <f>L51*M51+L52*M52+L53*M53+L54*M54+L55*M55</f>
        <v>0</v>
      </c>
      <c r="M56" s="30"/>
    </row>
    <row r="57" spans="2:16" ht="16.5" customHeight="1" x14ac:dyDescent="0.4">
      <c r="B57" s="127"/>
      <c r="C57" s="128"/>
      <c r="D57" s="129"/>
      <c r="J57" s="23"/>
      <c r="M57" s="22"/>
    </row>
    <row r="58" spans="2:16" ht="16.5" customHeight="1" thickBot="1" x14ac:dyDescent="0.45">
      <c r="B58" s="127"/>
      <c r="C58" s="128"/>
      <c r="D58" s="129"/>
      <c r="J58" s="21"/>
      <c r="M58" s="25"/>
    </row>
    <row r="59" spans="2:16" ht="16.5" customHeight="1" thickBot="1" x14ac:dyDescent="0.45">
      <c r="B59" s="130"/>
      <c r="C59" s="131"/>
      <c r="D59" s="132"/>
      <c r="J59" s="23" t="s">
        <v>59</v>
      </c>
      <c r="K59" t="s">
        <v>81</v>
      </c>
      <c r="L59" s="26"/>
      <c r="M59" s="27">
        <v>10</v>
      </c>
    </row>
    <row r="60" spans="2:16" ht="16.5" customHeight="1" thickBot="1" x14ac:dyDescent="0.45">
      <c r="J60" s="23"/>
      <c r="K60" t="s">
        <v>43</v>
      </c>
      <c r="L60" s="26"/>
      <c r="M60" s="27">
        <v>10</v>
      </c>
    </row>
    <row r="61" spans="2:16" ht="16.5" customHeight="1" thickBot="1" x14ac:dyDescent="0.45">
      <c r="J61" s="23"/>
      <c r="K61" t="s">
        <v>44</v>
      </c>
      <c r="L61" s="26"/>
      <c r="M61" s="27">
        <v>20</v>
      </c>
    </row>
    <row r="62" spans="2:16" ht="16.5" customHeight="1" thickBot="1" x14ac:dyDescent="0.45">
      <c r="J62" s="23"/>
      <c r="K62" t="s">
        <v>45</v>
      </c>
      <c r="L62" s="26"/>
      <c r="M62" s="27">
        <v>30</v>
      </c>
    </row>
    <row r="63" spans="2:16" ht="16.5" customHeight="1" thickBot="1" x14ac:dyDescent="0.45">
      <c r="J63" s="23"/>
      <c r="K63" s="28" t="s">
        <v>46</v>
      </c>
      <c r="L63" s="26"/>
      <c r="M63" s="27">
        <v>5</v>
      </c>
    </row>
    <row r="64" spans="2:16" ht="16.5" customHeight="1" x14ac:dyDescent="0.4">
      <c r="J64" s="23"/>
      <c r="K64" s="9" t="s">
        <v>61</v>
      </c>
      <c r="L64" s="29">
        <f>L59*M59+L60*M60+L61*M61+L62*M62+L63*M63</f>
        <v>0</v>
      </c>
      <c r="M64" s="30"/>
    </row>
    <row r="65" spans="10:13" ht="16.5" customHeight="1" x14ac:dyDescent="0.4">
      <c r="J65" s="23"/>
      <c r="M65" s="22"/>
    </row>
    <row r="66" spans="10:13" ht="16.5" customHeight="1" thickBot="1" x14ac:dyDescent="0.45">
      <c r="J66" s="21"/>
      <c r="M66" s="25"/>
    </row>
    <row r="67" spans="10:13" ht="16.5" customHeight="1" thickBot="1" x14ac:dyDescent="0.45">
      <c r="J67" s="23" t="s">
        <v>60</v>
      </c>
      <c r="K67" t="s">
        <v>81</v>
      </c>
      <c r="L67" s="26"/>
      <c r="M67" s="27">
        <v>10</v>
      </c>
    </row>
    <row r="68" spans="10:13" ht="16.5" customHeight="1" thickBot="1" x14ac:dyDescent="0.45">
      <c r="J68" s="23"/>
      <c r="K68" t="s">
        <v>43</v>
      </c>
      <c r="L68" s="26"/>
      <c r="M68" s="27">
        <v>10</v>
      </c>
    </row>
    <row r="69" spans="10:13" ht="16.5" customHeight="1" thickBot="1" x14ac:dyDescent="0.45">
      <c r="J69" s="23"/>
      <c r="K69" t="s">
        <v>44</v>
      </c>
      <c r="L69" s="26"/>
      <c r="M69" s="27">
        <v>20</v>
      </c>
    </row>
    <row r="70" spans="10:13" ht="16.5" customHeight="1" thickBot="1" x14ac:dyDescent="0.45">
      <c r="J70" s="23"/>
      <c r="K70" t="s">
        <v>45</v>
      </c>
      <c r="L70" s="26"/>
      <c r="M70" s="27">
        <v>30</v>
      </c>
    </row>
    <row r="71" spans="10:13" ht="16.5" customHeight="1" thickBot="1" x14ac:dyDescent="0.45">
      <c r="J71" s="23"/>
      <c r="K71" s="28" t="s">
        <v>46</v>
      </c>
      <c r="L71" s="26"/>
      <c r="M71" s="27">
        <v>5</v>
      </c>
    </row>
    <row r="72" spans="10:13" ht="16.5" customHeight="1" thickBot="1" x14ac:dyDescent="0.45">
      <c r="J72" s="23"/>
      <c r="K72" s="32" t="s">
        <v>61</v>
      </c>
      <c r="L72" s="33">
        <f>L67*M67+L68*M68+L69*M69+L70*M70+L71*M71</f>
        <v>0</v>
      </c>
      <c r="M72" s="34"/>
    </row>
    <row r="73" spans="10:13" ht="16.5" customHeight="1" thickTop="1" thickBot="1" x14ac:dyDescent="0.45">
      <c r="J73" s="31"/>
    </row>
    <row r="74" spans="10:13" ht="16.5" customHeight="1" thickTop="1" x14ac:dyDescent="0.4"/>
    <row r="75" spans="10:13" ht="16.5" customHeight="1" x14ac:dyDescent="0.4"/>
    <row r="76" spans="10:13" ht="16.5" customHeight="1" x14ac:dyDescent="0.4"/>
    <row r="77" spans="10:13" ht="16.5" customHeight="1" x14ac:dyDescent="0.4"/>
    <row r="78" spans="10:13" ht="16.5" customHeight="1" x14ac:dyDescent="0.4"/>
    <row r="79" spans="10:13" ht="16.5" customHeight="1" x14ac:dyDescent="0.4"/>
    <row r="80" spans="10:13" ht="16.5" customHeight="1" x14ac:dyDescent="0.4"/>
    <row r="81" ht="16.5" customHeight="1" x14ac:dyDescent="0.4"/>
    <row r="82" ht="16.5" customHeight="1" x14ac:dyDescent="0.4"/>
  </sheetData>
  <mergeCells count="9">
    <mergeCell ref="B51:D59"/>
    <mergeCell ref="C2:C3"/>
    <mergeCell ref="H2:H3"/>
    <mergeCell ref="I2:I3"/>
    <mergeCell ref="J2:J3"/>
    <mergeCell ref="C22:C29"/>
    <mergeCell ref="D2:G2"/>
    <mergeCell ref="F3:G3"/>
    <mergeCell ref="D3:E3"/>
  </mergeCells>
  <phoneticPr fontId="1"/>
  <conditionalFormatting sqref="B17">
    <cfRule type="expression" dxfId="9" priority="2">
      <formula>D17&gt;D3</formula>
    </cfRule>
  </conditionalFormatting>
  <dataValidations count="18">
    <dataValidation type="whole" allowBlank="1" showInputMessage="1" showErrorMessage="1" sqref="D43" xr:uid="{6DA24609-56B3-4B2B-8DB6-C566A80C7A2A}">
      <formula1>0</formula1>
      <formula2>32</formula2>
    </dataValidation>
    <dataValidation type="whole" allowBlank="1" showInputMessage="1" showErrorMessage="1" promptTitle="注意" prompt="再SRPは、算定不可です" sqref="D17" xr:uid="{4E42B674-C581-4D96-BF38-50CAD53A3900}">
      <formula1>0</formula1>
      <formula2>D3</formula2>
    </dataValidation>
    <dataValidation type="whole" allowBlank="1" showInputMessage="1" showErrorMessage="1" sqref="D31" xr:uid="{592F8B48-9B0E-4DC5-BE2E-92271B4A99D8}">
      <formula1>0</formula1>
      <formula2>D3</formula2>
    </dataValidation>
    <dataValidation type="whole" allowBlank="1" showInputMessage="1" showErrorMessage="1" sqref="D33" xr:uid="{DA0398B7-3E21-4305-A2BA-C063BB0291D0}">
      <formula1>0</formula1>
      <formula2>D3</formula2>
    </dataValidation>
    <dataValidation type="whole" allowBlank="1" showInputMessage="1" showErrorMessage="1" sqref="D35" xr:uid="{44B3575F-7C30-43D0-983B-86EB0AE6C344}">
      <formula1>0</formula1>
      <formula2>D3</formula2>
    </dataValidation>
    <dataValidation allowBlank="1" showInputMessage="1" showErrorMessage="1" promptTitle="注意" prompt="専門医資格有効期限開始時に、既にSPT中であった症例については、その患者さんの歯周治療を開始したときの診断名を選択して下さい。" sqref="B7" xr:uid="{CA2271CB-18E3-49E5-9FB5-F53EBB40A02C}"/>
    <dataValidation type="whole" allowBlank="1" showInputMessage="1" showErrorMessage="1" promptTitle="注意" prompt="既にSPT中であった症例については、「最近5カ年の専門医有効期間」開始後の歯数を入力して下さい。" sqref="D3:E3" xr:uid="{376C2ABB-0DC8-4D1B-AD58-0589FDF075F1}">
      <formula1>0</formula1>
      <formula2>32</formula2>
    </dataValidation>
    <dataValidation type="whole" allowBlank="1" showInputMessage="1" showErrorMessage="1" promptTitle="注意" prompt="インプラント埋入後のメインテナンス、周囲粘膜炎、周囲炎への対応に対しては、現時点では単位を付与していません。" sqref="D42" xr:uid="{0E39FF67-802B-40DD-867B-EBC0AA41BD82}">
      <formula1>0</formula1>
      <formula2>32</formula2>
    </dataValidation>
    <dataValidation allowBlank="1" showInputMessage="1" showErrorMessage="1" promptTitle="注意" prompt="左の黄色カラム「あり」を選択しないと単位加算されません。_x000a_検査の例：抗体検査、骨密度検査、自院で行ったHbA1ｃ測定、血液検査、GCFペリオトロン、SNPs検査等、申請症例の歯周治療に不可欠であった検査_x000a_" sqref="D11" xr:uid="{349DFD49-5BB8-4EC7-923A-8C326E41FF3A}"/>
    <dataValidation allowBlank="1" showInputMessage="1" showErrorMessage="1" promptTitle="組織付着療法とは" prompt="組織付着療法とは、「歯周ポケット掻爬術」「新付着術」「フラップ手術」のこと" sqref="L10 L17 L25 L34 L43 L51 L59 L67" xr:uid="{F06FE663-2B1C-4C50-962E-F555D603BC6B}"/>
    <dataValidation allowBlank="1" showInputMessage="1" showErrorMessage="1" promptTitle="注意" prompt="根面処理、肉芽組織除去、骨切除や整形を想定している。レーザーによる殺菌は、本学会ガイドラインに収載されていないので現時点では算定不可。レーザーによる歯肉切除は切除療法で算定。" sqref="K14:L14 K21:L21 K29:L29 K38:L38" xr:uid="{5CD56C1A-A9DC-4D5A-B4E2-5B6FD0C22FA7}"/>
    <dataValidation allowBlank="1" showInputMessage="1" showErrorMessage="1" prompt="根面処理、肉芽組織除去、骨切除や整形を想定している。レーザーによる殺菌は、本学会ガイドラインに収載されていないので現時点では算定不可。レーザーによる歯肉切除は切除療法で算定。" sqref="K47:L47 K55:L55 K63:L63 K71:L71" xr:uid="{4F305FD9-30F4-439B-9F5D-C305A09AE1DF}"/>
    <dataValidation allowBlank="1" showInputMessage="1" showErrorMessage="1" promptTitle="例：24-27の歯周外科" prompt="24　フラップ手術_x000a_25　EMD_x000a_26　EMD＋Bio-Oss_x000a_27　フラップ手術＋根面レーザー_x000a_算定→組織付着×2、再生療法×2、レーザー応用×1" sqref="J9" xr:uid="{15CE00B1-432C-4D10-8553-A6B2D4474026}"/>
    <dataValidation allowBlank="1" showInputMessage="1" showErrorMessage="1" prompt="組織付着療法とは、「歯周ポケット掻爬術」「新付着術」「フラップ手術」のこと" sqref="K10 K17 K25 K34 K43 K51 K59 K67" xr:uid="{3DE0234B-982B-4FAA-B2E5-2C09BF8F59ED}"/>
    <dataValidation allowBlank="1" showInputMessage="1" showErrorMessage="1" prompt="併用療法（例：EMD＋Bio-Oss）、自家骨移植、骨補填材料の応用も歯周組織再生療法1件とします。" sqref="K12:L12 K19:L19 K36:L36 K45:L45 K53:L53 K61:L61 K69:L69" xr:uid="{2B9267B3-9130-45AA-99CC-5772F47B02D2}"/>
    <dataValidation allowBlank="1" showInputMessage="1" showErrorMessage="1" prompt="SPT期間中に、歯周外科処置を行った場合は外科フェーズへ、義歯再製作のばあいは口腔機能回復治療のフェーズに戻ると考えます。行った処置は、それぞれ算定して下さい。" sqref="B46" xr:uid="{2CFF0796-7AC3-4D3B-8EA1-09E52174F2CC}"/>
    <dataValidation allowBlank="1" showInputMessage="1" showErrorMessage="1" promptTitle="注意" prompt="1つの歯に、例えば①と②を併用した場合、高い方の単位（この例では②）で算定して下さい。ただし⑤根面処理は①や③に「加算」して算定が可です。" sqref="K9" xr:uid="{7B24C224-2ACB-427A-911A-85E4B21DCC4C}"/>
    <dataValidation allowBlank="1" showInputMessage="1" showErrorMessage="1" promptTitle="注意" prompt="歯冠形態修正も咬合調整に含みます。" sqref="B33" xr:uid="{FC618580-16F4-439E-A4BB-C85E31D053F9}"/>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C7EB95DC-5CCC-40F1-B9DF-26CA9A30A619}">
          <x14:formula1>
            <xm:f>Sheet23!$C$19:$C$20</xm:f>
          </x14:formula1>
          <xm:sqref>D9:E10</xm:sqref>
        </x14:dataValidation>
        <x14:dataValidation type="list" allowBlank="1" showInputMessage="1" showErrorMessage="1" xr:uid="{3E52161B-F3E7-4A93-B8F2-2AFC0EAA8FCC}">
          <x14:formula1>
            <xm:f>Sheet23!$C$22:$C$23</xm:f>
          </x14:formula1>
          <xm:sqref>D45:E49</xm:sqref>
        </x14:dataValidation>
        <x14:dataValidation type="list" allowBlank="1" showInputMessage="1" showErrorMessage="1" xr:uid="{E06E4E10-A910-4BA3-9C09-4A514136181A}">
          <x14:formula1>
            <xm:f>Sheet23!$C$25:$C$33</xm:f>
          </x14:formula1>
          <xm:sqref>E52</xm:sqref>
        </x14:dataValidation>
        <x14:dataValidation type="list" allowBlank="1" showInputMessage="1" showErrorMessage="1" xr:uid="{A1101143-4F6A-4A1F-A414-60293630DE82}">
          <x14:formula1>
            <xm:f>Sheet23!$C$3:$C$17</xm:f>
          </x14:formula1>
          <xm:sqref>D7:E8</xm:sqref>
        </x14:dataValidation>
        <x14:dataValidation type="list" allowBlank="1" showInputMessage="1" showErrorMessage="1" promptTitle="注意" prompt="「最近5カ年の専門医有効期間」の開始時に既にSPT中であった症例については、その患者さんの歯周治療を最もはじめに開始したときの診断名を選択して下さい。例：8年メンテしている患者さんでは8年前の診断を選択して下さい。" xr:uid="{F971E0EC-8905-492A-977A-FAEABEC8E932}">
          <x14:formula1>
            <xm:f>Sheet23!$C$2:$C$14</xm:f>
          </x14:formula1>
          <xm:sqref>C7</xm:sqref>
        </x14:dataValidation>
        <x14:dataValidation type="list" allowBlank="1" showInputMessage="1" showErrorMessage="1" promptTitle="他科との連携" prompt="医科や介護施設など特別な配慮を必要とした場合や、歯科では難抜歯、顎関節症、歯科麻酔などの連携を想定しています。高度で専門的な歯周治療を行う上で不可欠だった連携を行った場合に算定して下さい。" xr:uid="{EE992109-B303-403C-BABE-5B3FA831A1F4}">
          <x14:formula1>
            <xm:f>Sheet23!$C$24:$C$27</xm:f>
          </x14:formula1>
          <xm:sqref>C13</xm:sqref>
        </x14:dataValidation>
        <x14:dataValidation type="list" allowBlank="1" showInputMessage="1" showErrorMessage="1" promptTitle="注意" prompt="再スケーリングは算定不可です" xr:uid="{2B14995A-F741-4B29-970F-C8F466D7E5B1}">
          <x14:formula1>
            <xm:f>Sheet23!$C$28:$C$34</xm:f>
          </x14:formula1>
          <xm:sqref>C15</xm:sqref>
        </x14:dataValidation>
        <x14:dataValidation type="list" allowBlank="1" showInputMessage="1" showErrorMessage="1" xr:uid="{BA15B3C4-C1CA-4B79-8B45-56CCF2156F4D}">
          <x14:formula1>
            <xm:f>Sheet23!$C$36:$C$38</xm:f>
          </x14:formula1>
          <xm:sqref>C19</xm:sqref>
        </x14:dataValidation>
        <x14:dataValidation type="list" allowBlank="1" showInputMessage="1" showErrorMessage="1" xr:uid="{07611B56-E4CF-44C2-B23B-E9F191C56A8B}">
          <x14:formula1>
            <xm:f>Sheet23!$C$46:$C$48</xm:f>
          </x14:formula1>
          <xm:sqref>C31</xm:sqref>
        </x14:dataValidation>
        <x14:dataValidation type="list" allowBlank="1" showInputMessage="1" showErrorMessage="1" promptTitle="注意" prompt="1歯一回のみ単位付与です。ある1つの歯に複数回咬合調整を行っても1歯一回とし、「咬合調整を処置した歯の本数×単位」が合計になります。" xr:uid="{D9B80829-C20D-451B-A2A9-B2BE52E6FED4}">
          <x14:formula1>
            <xm:f>Sheet23!$C$49:$C$51</xm:f>
          </x14:formula1>
          <xm:sqref>C33</xm:sqref>
        </x14:dataValidation>
        <x14:dataValidation type="list" allowBlank="1" showInputMessage="1" showErrorMessage="1" promptTitle="注意" prompt="暫間固定が施された歯の本数に単位を付与します。暫間固定が脱離して再び行うことはよくあることですが、2回目以降の暫間固定は対象外とします。" xr:uid="{AEE74310-33C1-4D7C-BDD4-EB74C4C6FDFF}">
          <x14:formula1>
            <xm:f>Sheet23!$C$52:$C$54</xm:f>
          </x14:formula1>
          <xm:sqref>C35</xm:sqref>
        </x14:dataValidation>
        <x14:dataValidation type="list" allowBlank="1" showInputMessage="1" showErrorMessage="1" promptTitle="注意" prompt="暗示療法のみの場合は算定不可" xr:uid="{688E2D6F-22BE-478F-A2C2-F6E485CB35E1}">
          <x14:formula1>
            <xm:f>Sheet23!$C$55:$C$57</xm:f>
          </x14:formula1>
          <xm:sqref>C37</xm:sqref>
        </x14:dataValidation>
        <x14:dataValidation type="list" allowBlank="1" showInputMessage="1" showErrorMessage="1" promptTitle="注意" prompt="専門医有効期限（5年）の中で装着実施したものに限る" xr:uid="{7DB75C85-0304-4926-A1D4-64A590A5B832}">
          <x14:formula1>
            <xm:f>Sheet23!$C$58:$C$60</xm:f>
          </x14:formula1>
          <xm:sqref>C40</xm:sqref>
        </x14:dataValidation>
        <x14:dataValidation type="list" allowBlank="1" showInputMessage="1" showErrorMessage="1" promptTitle="注意" prompt="専門医有効期限（5年）の中で装着したものに限る。" xr:uid="{483DF28B-AC40-4BE6-84A2-97324135F67E}">
          <x14:formula1>
            <xm:f>Sheet23!$C$61:$C$63</xm:f>
          </x14:formula1>
          <xm:sqref>C41</xm:sqref>
        </x14:dataValidation>
        <x14:dataValidation type="list" allowBlank="1" showInputMessage="1" showErrorMessage="1" promptTitle="注意" prompt="専門医有効期限（5年）の中で埋入実施したものに限る" xr:uid="{9D00476F-15BE-485A-9D96-9EEA1F761A26}">
          <x14:formula1>
            <xm:f>Sheet23!$C$64:$C$66</xm:f>
          </x14:formula1>
          <xm:sqref>C42</xm:sqref>
        </x14:dataValidation>
        <x14:dataValidation type="list" allowBlank="1" showInputMessage="1" showErrorMessage="1" promptTitle="注意" prompt="専門医有効期限（5年）の中で実施したものに限る" xr:uid="{ACC33147-59B2-4584-927B-D2AF48499607}">
          <x14:formula1>
            <xm:f>Sheet23!$C$67:$C$69</xm:f>
          </x14:formula1>
          <xm:sqref>C43</xm:sqref>
        </x14:dataValidation>
        <x14:dataValidation type="list" allowBlank="1" showInputMessage="1" showErrorMessage="1" xr:uid="{8A8ADF66-B73D-4680-8E0E-0066B23D6615}">
          <x14:formula1>
            <xm:f>Sheet23!$C$70:$C$72</xm:f>
          </x14:formula1>
          <xm:sqref>C44</xm:sqref>
        </x14:dataValidation>
        <x14:dataValidation type="list" allowBlank="1" showInputMessage="1" showErrorMessage="1" xr:uid="{388089B5-4D44-4472-8403-5F25A21E2B17}">
          <x14:formula1>
            <xm:f>Sheet23!$C$73:$C$76</xm:f>
          </x14:formula1>
          <xm:sqref>C46</xm:sqref>
        </x14:dataValidation>
        <x14:dataValidation type="list" allowBlank="1" showInputMessage="1" showErrorMessage="1" xr:uid="{D71A0DA4-8063-4DCE-8BF5-DD0B50D07383}">
          <x14:formula1>
            <xm:f>Sheet23!$C$18:$C$20</xm:f>
          </x14:formula1>
          <xm:sqref>C9</xm:sqref>
        </x14:dataValidation>
        <x14:dataValidation type="list" allowBlank="1" showInputMessage="1" showErrorMessage="1" xr:uid="{6D0718EF-7AA6-4B92-BE81-481A7E5CE42E}">
          <x14:formula1>
            <xm:f>Sheet23!$C$21:$C$23</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AB4D7-CE98-4076-A636-136F93BF7181}">
  <sheetPr codeName="Sheet8"/>
  <dimension ref="A1:P82"/>
  <sheetViews>
    <sheetView workbookViewId="0">
      <pane xSplit="1" ySplit="6" topLeftCell="B7" activePane="bottomRight" state="frozen"/>
      <selection pane="topRight" activeCell="B1" sqref="B1"/>
      <selection pane="bottomLeft" activeCell="A7" sqref="A7"/>
      <selection pane="bottomRight" activeCell="C22" sqref="C22:C29"/>
    </sheetView>
  </sheetViews>
  <sheetFormatPr defaultRowHeight="18.75" x14ac:dyDescent="0.4"/>
  <cols>
    <col min="1" max="1" width="15.75" customWidth="1"/>
    <col min="2" max="2" width="21.25" customWidth="1"/>
    <col min="3" max="3" width="21.75" customWidth="1"/>
    <col min="4" max="4" width="12.5" customWidth="1"/>
    <col min="5" max="5" width="4" customWidth="1"/>
    <col min="6" max="6" width="5.375" customWidth="1"/>
    <col min="7" max="7" width="3.375" customWidth="1"/>
    <col min="8" max="8" width="21.375" customWidth="1"/>
    <col min="9" max="9" width="1.875" customWidth="1"/>
    <col min="10" max="10" width="13.875" customWidth="1"/>
    <col min="11" max="11" width="24" customWidth="1"/>
    <col min="12" max="12" width="6.375" customWidth="1"/>
    <col min="13" max="13" width="8.875" customWidth="1"/>
  </cols>
  <sheetData>
    <row r="1" spans="1:16" ht="19.5" thickBot="1" x14ac:dyDescent="0.45">
      <c r="A1">
        <f>K3</f>
        <v>0</v>
      </c>
    </row>
    <row r="2" spans="1:16" ht="36.75" customHeight="1" thickTop="1" thickBot="1" x14ac:dyDescent="0.45">
      <c r="A2" s="139" t="s">
        <v>66</v>
      </c>
      <c r="B2" s="139" t="s">
        <v>68</v>
      </c>
      <c r="C2" s="133" t="s">
        <v>132</v>
      </c>
      <c r="D2" s="141" t="s">
        <v>130</v>
      </c>
      <c r="E2" s="142"/>
      <c r="F2" s="142"/>
      <c r="G2" s="143"/>
      <c r="H2" s="135" t="s">
        <v>71</v>
      </c>
      <c r="I2" s="137"/>
      <c r="J2" s="139" t="s">
        <v>67</v>
      </c>
      <c r="K2" s="36" t="s">
        <v>69</v>
      </c>
    </row>
    <row r="3" spans="1:16" ht="51.75" customHeight="1" thickTop="1" thickBot="1" x14ac:dyDescent="0.45">
      <c r="A3" s="140"/>
      <c r="B3" s="140"/>
      <c r="C3" s="134"/>
      <c r="D3" s="146"/>
      <c r="E3" s="147"/>
      <c r="F3" s="144" t="s">
        <v>63</v>
      </c>
      <c r="G3" s="145"/>
      <c r="H3" s="136"/>
      <c r="I3" s="138"/>
      <c r="J3" s="140"/>
      <c r="K3" s="10">
        <f>SUM(F7:F46)</f>
        <v>0</v>
      </c>
    </row>
    <row r="4" spans="1:16" ht="19.5" thickTop="1" x14ac:dyDescent="0.4"/>
    <row r="5" spans="1:16" ht="19.5" thickBot="1" x14ac:dyDescent="0.45">
      <c r="B5" t="s">
        <v>85</v>
      </c>
    </row>
    <row r="6" spans="1:16" ht="21" thickTop="1" thickBot="1" x14ac:dyDescent="0.45">
      <c r="B6" t="s">
        <v>87</v>
      </c>
      <c r="C6" s="38" t="s">
        <v>5</v>
      </c>
      <c r="D6" s="15" t="s">
        <v>7</v>
      </c>
      <c r="E6" s="5"/>
      <c r="F6" s="16" t="s">
        <v>13</v>
      </c>
      <c r="G6" s="41"/>
      <c r="J6" s="42"/>
      <c r="K6" s="43"/>
      <c r="L6" s="43"/>
      <c r="M6" s="44"/>
    </row>
    <row r="7" spans="1:16" ht="16.5" customHeight="1" thickTop="1" thickBot="1" x14ac:dyDescent="0.45">
      <c r="B7" t="s">
        <v>0</v>
      </c>
      <c r="C7" s="39" t="s">
        <v>82</v>
      </c>
      <c r="D7" s="8"/>
      <c r="E7" s="8"/>
      <c r="F7" s="13">
        <f>IFERROR(VLOOKUP(C7, Sheet23!$C$3:$D$14, 2, FALSE), 0)</f>
        <v>0</v>
      </c>
      <c r="G7" s="41"/>
      <c r="J7" t="s">
        <v>85</v>
      </c>
      <c r="K7" s="45"/>
      <c r="L7" s="45"/>
      <c r="M7" s="46"/>
      <c r="N7" s="20"/>
      <c r="O7" s="9"/>
      <c r="P7" s="9"/>
    </row>
    <row r="8" spans="1:16" ht="16.5" customHeight="1" thickTop="1" thickBot="1" x14ac:dyDescent="0.45">
      <c r="C8" s="1"/>
      <c r="D8" s="8"/>
      <c r="E8" s="8"/>
      <c r="G8" s="41"/>
      <c r="J8" t="s">
        <v>86</v>
      </c>
      <c r="K8" t="s">
        <v>86</v>
      </c>
      <c r="M8" s="22"/>
      <c r="N8" s="20"/>
      <c r="O8" s="9"/>
      <c r="P8" s="9"/>
    </row>
    <row r="9" spans="1:16" ht="16.5" customHeight="1" thickTop="1" thickBot="1" x14ac:dyDescent="0.45">
      <c r="B9" t="s">
        <v>1</v>
      </c>
      <c r="C9" s="40" t="s">
        <v>82</v>
      </c>
      <c r="D9" s="2"/>
      <c r="E9" s="2"/>
      <c r="F9" s="13">
        <f>IFERROR(VLOOKUP(C9, Sheet23!$C$18:$D$20, 2, FALSE), 0)</f>
        <v>0</v>
      </c>
      <c r="G9" s="41"/>
      <c r="J9" s="23" t="s">
        <v>53</v>
      </c>
      <c r="K9" s="48" t="s">
        <v>88</v>
      </c>
      <c r="L9" s="24" t="s">
        <v>62</v>
      </c>
      <c r="M9" s="25"/>
      <c r="N9" s="20"/>
      <c r="O9" s="9"/>
      <c r="P9" s="9"/>
    </row>
    <row r="10" spans="1:16" ht="16.5" customHeight="1" thickTop="1" thickBot="1" x14ac:dyDescent="0.45">
      <c r="D10" s="2"/>
      <c r="E10" s="2"/>
      <c r="G10" s="41"/>
      <c r="J10" s="49" t="s">
        <v>89</v>
      </c>
      <c r="K10" t="s">
        <v>81</v>
      </c>
      <c r="L10" s="26"/>
      <c r="M10" s="27">
        <v>10</v>
      </c>
      <c r="N10" s="20"/>
      <c r="O10" s="9"/>
      <c r="P10" s="9"/>
    </row>
    <row r="11" spans="1:16" ht="16.5" customHeight="1" thickTop="1" thickBot="1" x14ac:dyDescent="0.45">
      <c r="B11" t="s">
        <v>2</v>
      </c>
      <c r="C11" s="40" t="s">
        <v>82</v>
      </c>
      <c r="D11" s="37"/>
      <c r="E11" s="11" t="s">
        <v>64</v>
      </c>
      <c r="F11" s="13">
        <f>G11*D11</f>
        <v>0</v>
      </c>
      <c r="G11" s="41">
        <f>IFERROR(VLOOKUP(C11, Sheet23!$C$22:$D$23, 2, FALSE), 0)</f>
        <v>0</v>
      </c>
      <c r="J11" s="49" t="s">
        <v>90</v>
      </c>
      <c r="K11" t="s">
        <v>43</v>
      </c>
      <c r="L11" s="26"/>
      <c r="M11" s="27">
        <v>10</v>
      </c>
      <c r="N11" s="20"/>
      <c r="O11" s="9"/>
      <c r="P11" s="9"/>
    </row>
    <row r="12" spans="1:16" ht="16.5" customHeight="1" thickTop="1" thickBot="1" x14ac:dyDescent="0.45">
      <c r="D12" s="2"/>
      <c r="E12" s="2"/>
      <c r="G12" s="41"/>
      <c r="J12" s="49" t="s">
        <v>91</v>
      </c>
      <c r="K12" t="s">
        <v>44</v>
      </c>
      <c r="L12" s="26"/>
      <c r="M12" s="27">
        <v>20</v>
      </c>
      <c r="N12" s="20"/>
      <c r="O12" s="9"/>
      <c r="P12" s="9"/>
    </row>
    <row r="13" spans="1:16" ht="16.5" customHeight="1" thickTop="1" thickBot="1" x14ac:dyDescent="0.45">
      <c r="B13" t="s">
        <v>127</v>
      </c>
      <c r="C13" s="40" t="s">
        <v>82</v>
      </c>
      <c r="D13" s="2"/>
      <c r="E13" s="2"/>
      <c r="F13" s="13">
        <f>IFERROR(VLOOKUP(C13, Sheet23!$C$24:$D$27, 2, FALSE), 0)</f>
        <v>0</v>
      </c>
      <c r="G13" s="41"/>
      <c r="H13" s="35" t="s">
        <v>70</v>
      </c>
      <c r="J13" s="49" t="s">
        <v>92</v>
      </c>
      <c r="K13" t="s">
        <v>45</v>
      </c>
      <c r="L13" s="26"/>
      <c r="M13" s="27">
        <v>30</v>
      </c>
      <c r="N13" s="20"/>
      <c r="O13" s="9"/>
      <c r="P13" s="9"/>
    </row>
    <row r="14" spans="1:16" ht="16.5" customHeight="1" thickTop="1" thickBot="1" x14ac:dyDescent="0.45">
      <c r="D14" s="2"/>
      <c r="E14" s="2"/>
      <c r="G14" s="41"/>
      <c r="J14" s="49" t="s">
        <v>93</v>
      </c>
      <c r="K14" s="28" t="s">
        <v>46</v>
      </c>
      <c r="L14" s="26"/>
      <c r="M14" s="27">
        <v>5</v>
      </c>
      <c r="N14" s="20"/>
      <c r="O14" s="9"/>
      <c r="P14" s="9"/>
    </row>
    <row r="15" spans="1:16" ht="16.5" customHeight="1" thickTop="1" thickBot="1" x14ac:dyDescent="0.45">
      <c r="B15" t="s">
        <v>4</v>
      </c>
      <c r="C15" s="40" t="s">
        <v>82</v>
      </c>
      <c r="D15" s="2"/>
      <c r="E15" s="2"/>
      <c r="F15" s="13">
        <f>IFERROR(VLOOKUP(C15, Sheet23!$C$28:$D$34, 2, FALSE), 0)</f>
        <v>0</v>
      </c>
      <c r="G15" s="41"/>
      <c r="H15" s="35" t="s">
        <v>70</v>
      </c>
      <c r="J15" s="23"/>
      <c r="K15" s="9" t="s">
        <v>61</v>
      </c>
      <c r="L15" s="29">
        <f>L10*M10+L11*M11+L12*M12+L13*M13+L14*M14</f>
        <v>0</v>
      </c>
      <c r="M15" s="30"/>
      <c r="N15" s="20"/>
      <c r="O15" s="9"/>
      <c r="P15" s="9"/>
    </row>
    <row r="16" spans="1:16" ht="16.5" customHeight="1" thickTop="1" thickBot="1" x14ac:dyDescent="0.45">
      <c r="D16" s="2"/>
      <c r="E16" s="2"/>
      <c r="G16" s="41"/>
      <c r="J16" s="23"/>
      <c r="K16" s="9"/>
      <c r="L16" s="9"/>
      <c r="M16" s="30"/>
      <c r="N16" s="20"/>
      <c r="O16" s="9"/>
      <c r="P16" s="9"/>
    </row>
    <row r="17" spans="1:16" ht="16.5" customHeight="1" thickBot="1" x14ac:dyDescent="0.45">
      <c r="B17" t="s">
        <v>6</v>
      </c>
      <c r="D17" s="12"/>
      <c r="E17" s="11" t="s">
        <v>63</v>
      </c>
      <c r="F17" s="13">
        <f>3*D17</f>
        <v>0</v>
      </c>
      <c r="G17" s="41"/>
      <c r="J17" s="23" t="s">
        <v>54</v>
      </c>
      <c r="K17" t="s">
        <v>81</v>
      </c>
      <c r="L17" s="26"/>
      <c r="M17" s="27">
        <v>10</v>
      </c>
      <c r="N17" s="20"/>
      <c r="O17" s="9"/>
      <c r="P17" s="9"/>
    </row>
    <row r="18" spans="1:16" ht="16.5" customHeight="1" thickBot="1" x14ac:dyDescent="0.45">
      <c r="D18" s="2"/>
      <c r="E18" s="2"/>
      <c r="G18" s="41"/>
      <c r="J18" s="23"/>
      <c r="K18" t="s">
        <v>43</v>
      </c>
      <c r="L18" s="26"/>
      <c r="M18" s="27">
        <v>10</v>
      </c>
      <c r="N18" s="20"/>
      <c r="O18" s="9"/>
      <c r="P18" s="9"/>
    </row>
    <row r="19" spans="1:16" ht="16.5" customHeight="1" thickTop="1" thickBot="1" x14ac:dyDescent="0.45">
      <c r="A19" s="47"/>
      <c r="B19" t="s">
        <v>80</v>
      </c>
      <c r="C19" s="40" t="s">
        <v>82</v>
      </c>
      <c r="D19" s="37"/>
      <c r="E19" s="11" t="s">
        <v>65</v>
      </c>
      <c r="F19" s="13">
        <f>G19*D19</f>
        <v>0</v>
      </c>
      <c r="G19" s="41">
        <f>IFERROR(VLOOKUP(C19, Sheet23!$C$37:$D$38, 2, FALSE), 0)</f>
        <v>0</v>
      </c>
      <c r="J19" s="23"/>
      <c r="K19" t="s">
        <v>44</v>
      </c>
      <c r="L19" s="26"/>
      <c r="M19" s="27">
        <v>20</v>
      </c>
      <c r="N19" s="20"/>
      <c r="O19" s="9"/>
      <c r="P19" s="9"/>
    </row>
    <row r="20" spans="1:16" ht="16.5" customHeight="1" thickTop="1" thickBot="1" x14ac:dyDescent="0.45">
      <c r="D20" s="2"/>
      <c r="E20" s="2"/>
      <c r="G20" s="41"/>
      <c r="J20" s="23"/>
      <c r="K20" t="s">
        <v>45</v>
      </c>
      <c r="L20" s="26"/>
      <c r="M20" s="27">
        <v>30</v>
      </c>
      <c r="N20" s="20"/>
      <c r="O20" s="9"/>
      <c r="P20" s="9"/>
    </row>
    <row r="21" spans="1:16" ht="16.5" customHeight="1" thickBot="1" x14ac:dyDescent="0.45">
      <c r="B21" t="s">
        <v>8</v>
      </c>
      <c r="C21" s="6" t="s">
        <v>84</v>
      </c>
      <c r="D21" s="12"/>
      <c r="E21" s="11" t="s">
        <v>64</v>
      </c>
      <c r="G21" s="41"/>
      <c r="J21" s="23"/>
      <c r="K21" s="28" t="s">
        <v>46</v>
      </c>
      <c r="L21" s="26"/>
      <c r="M21" s="27">
        <v>5</v>
      </c>
      <c r="N21" s="20"/>
      <c r="O21" s="9"/>
      <c r="P21" s="9"/>
    </row>
    <row r="22" spans="1:16" ht="16.5" customHeight="1" x14ac:dyDescent="0.4">
      <c r="B22" s="6" t="s">
        <v>72</v>
      </c>
      <c r="C22" s="148" t="s">
        <v>134</v>
      </c>
      <c r="D22" s="2"/>
      <c r="E22" s="2"/>
      <c r="F22" s="14">
        <f>L15</f>
        <v>0</v>
      </c>
      <c r="G22" s="41"/>
      <c r="J22" s="23"/>
      <c r="K22" s="9" t="s">
        <v>61</v>
      </c>
      <c r="L22" s="29">
        <f>L17*M17+L18*M18+L19*M19+L20*M20+L21*M21</f>
        <v>0</v>
      </c>
      <c r="M22" s="30"/>
      <c r="N22" s="20"/>
      <c r="O22" s="9"/>
      <c r="P22" s="9"/>
    </row>
    <row r="23" spans="1:16" ht="16.5" customHeight="1" x14ac:dyDescent="0.4">
      <c r="B23" s="6" t="s">
        <v>73</v>
      </c>
      <c r="C23" s="149"/>
      <c r="D23" s="2"/>
      <c r="E23" s="2"/>
      <c r="F23" s="14">
        <f>L22</f>
        <v>0</v>
      </c>
      <c r="G23" s="41"/>
      <c r="J23" s="23"/>
      <c r="K23" s="9"/>
      <c r="L23" s="9"/>
      <c r="M23" s="30"/>
      <c r="N23" s="20"/>
      <c r="O23" s="9"/>
      <c r="P23" s="9"/>
    </row>
    <row r="24" spans="1:16" ht="16.5" customHeight="1" thickBot="1" x14ac:dyDescent="0.45">
      <c r="B24" s="6" t="s">
        <v>74</v>
      </c>
      <c r="C24" s="149"/>
      <c r="D24" s="2"/>
      <c r="E24" s="2"/>
      <c r="F24" s="14">
        <f>L30</f>
        <v>0</v>
      </c>
      <c r="G24" s="41"/>
      <c r="J24" s="23"/>
      <c r="M24" s="25"/>
      <c r="N24" s="20"/>
      <c r="O24" s="9"/>
      <c r="P24" s="9"/>
    </row>
    <row r="25" spans="1:16" ht="16.5" customHeight="1" thickBot="1" x14ac:dyDescent="0.45">
      <c r="B25" s="6" t="s">
        <v>75</v>
      </c>
      <c r="C25" s="149"/>
      <c r="D25" s="2"/>
      <c r="E25" s="2"/>
      <c r="F25" s="14">
        <f>L40</f>
        <v>0</v>
      </c>
      <c r="G25" s="41"/>
      <c r="J25" s="23" t="s">
        <v>55</v>
      </c>
      <c r="K25" t="s">
        <v>81</v>
      </c>
      <c r="L25" s="26"/>
      <c r="M25" s="27">
        <v>10</v>
      </c>
      <c r="N25" s="20"/>
      <c r="O25" s="9"/>
      <c r="P25" s="9"/>
    </row>
    <row r="26" spans="1:16" ht="16.5" customHeight="1" thickBot="1" x14ac:dyDescent="0.45">
      <c r="B26" s="6" t="s">
        <v>76</v>
      </c>
      <c r="C26" s="149"/>
      <c r="D26" s="2"/>
      <c r="E26" s="2"/>
      <c r="F26" s="14">
        <f>L48</f>
        <v>0</v>
      </c>
      <c r="G26" s="41"/>
      <c r="J26" s="23"/>
      <c r="K26" t="s">
        <v>43</v>
      </c>
      <c r="L26" s="26"/>
      <c r="M26" s="27">
        <v>10</v>
      </c>
      <c r="N26" s="20"/>
      <c r="O26" s="9"/>
      <c r="P26" s="9"/>
    </row>
    <row r="27" spans="1:16" ht="16.5" customHeight="1" thickBot="1" x14ac:dyDescent="0.45">
      <c r="B27" s="6" t="s">
        <v>77</v>
      </c>
      <c r="C27" s="149"/>
      <c r="D27" s="2"/>
      <c r="E27" s="2"/>
      <c r="F27" s="14">
        <f>L56</f>
        <v>0</v>
      </c>
      <c r="G27" s="41"/>
      <c r="J27" s="23"/>
      <c r="K27" t="s">
        <v>44</v>
      </c>
      <c r="L27" s="26"/>
      <c r="M27" s="27">
        <v>20</v>
      </c>
      <c r="N27" s="20"/>
      <c r="O27" s="9"/>
      <c r="P27" s="9"/>
    </row>
    <row r="28" spans="1:16" ht="16.5" customHeight="1" thickBot="1" x14ac:dyDescent="0.45">
      <c r="B28" s="6" t="s">
        <v>78</v>
      </c>
      <c r="C28" s="149"/>
      <c r="D28" s="2"/>
      <c r="E28" s="2"/>
      <c r="F28" s="14">
        <f>L64</f>
        <v>0</v>
      </c>
      <c r="G28" s="41"/>
      <c r="J28" s="23"/>
      <c r="K28" t="s">
        <v>45</v>
      </c>
      <c r="L28" s="26"/>
      <c r="M28" s="27">
        <v>30</v>
      </c>
      <c r="N28" s="20"/>
      <c r="O28" s="9"/>
      <c r="P28" s="9"/>
    </row>
    <row r="29" spans="1:16" ht="16.5" customHeight="1" thickBot="1" x14ac:dyDescent="0.45">
      <c r="B29" s="6" t="s">
        <v>79</v>
      </c>
      <c r="C29" s="150"/>
      <c r="D29" s="2"/>
      <c r="E29" s="2"/>
      <c r="F29" s="14">
        <f>L72</f>
        <v>0</v>
      </c>
      <c r="G29" s="41"/>
      <c r="J29" s="23"/>
      <c r="K29" s="28" t="s">
        <v>46</v>
      </c>
      <c r="L29" s="26"/>
      <c r="M29" s="27">
        <v>5</v>
      </c>
      <c r="N29" s="20"/>
      <c r="O29" s="9"/>
      <c r="P29" s="9"/>
    </row>
    <row r="30" spans="1:16" ht="16.5" customHeight="1" thickBot="1" x14ac:dyDescent="0.45">
      <c r="D30" s="2"/>
      <c r="E30" s="2"/>
      <c r="F30" s="6"/>
      <c r="G30" s="41"/>
      <c r="J30" s="23"/>
      <c r="K30" s="9" t="s">
        <v>61</v>
      </c>
      <c r="L30" s="29">
        <f>L25*M25+L26*M26+L27*M27+L28*M28+L29*M29</f>
        <v>0</v>
      </c>
      <c r="M30" s="30"/>
      <c r="N30" s="20"/>
      <c r="O30" s="9"/>
      <c r="P30" s="9"/>
    </row>
    <row r="31" spans="1:16" ht="64.5" customHeight="1" thickTop="1" thickBot="1" x14ac:dyDescent="0.45">
      <c r="B31" s="4" t="s">
        <v>109</v>
      </c>
      <c r="C31" s="40" t="s">
        <v>82</v>
      </c>
      <c r="D31" s="37"/>
      <c r="E31" s="11" t="s">
        <v>63</v>
      </c>
      <c r="F31" s="13">
        <f>5*D31</f>
        <v>0</v>
      </c>
      <c r="G31" s="41"/>
      <c r="J31" s="23"/>
      <c r="K31" s="9"/>
      <c r="L31" s="9"/>
      <c r="M31" s="30"/>
      <c r="N31" s="20"/>
      <c r="O31" s="9"/>
      <c r="P31" s="9"/>
    </row>
    <row r="32" spans="1:16" ht="16.5" customHeight="1" thickTop="1" thickBot="1" x14ac:dyDescent="0.45">
      <c r="D32" s="2"/>
      <c r="E32" s="2"/>
      <c r="G32" s="41"/>
      <c r="J32" s="23"/>
      <c r="K32" s="9"/>
      <c r="L32" s="9"/>
      <c r="M32" s="30"/>
      <c r="N32" s="20"/>
      <c r="O32" s="9"/>
      <c r="P32" s="18"/>
    </row>
    <row r="33" spans="2:16" ht="18" customHeight="1" thickTop="1" thickBot="1" x14ac:dyDescent="0.45">
      <c r="B33" t="s">
        <v>9</v>
      </c>
      <c r="C33" s="40" t="s">
        <v>82</v>
      </c>
      <c r="D33" s="37"/>
      <c r="E33" s="11" t="s">
        <v>63</v>
      </c>
      <c r="F33" s="13">
        <f>1*D33</f>
        <v>0</v>
      </c>
      <c r="G33" s="41"/>
      <c r="J33" s="23"/>
      <c r="M33" s="25"/>
      <c r="N33" s="20"/>
      <c r="O33" s="17"/>
    </row>
    <row r="34" spans="2:16" ht="16.5" customHeight="1" thickTop="1" thickBot="1" x14ac:dyDescent="0.45">
      <c r="D34" s="2"/>
      <c r="E34" s="2"/>
      <c r="G34" s="41"/>
      <c r="J34" s="23" t="s">
        <v>56</v>
      </c>
      <c r="K34" t="s">
        <v>81</v>
      </c>
      <c r="L34" s="26"/>
      <c r="M34" s="27">
        <v>10</v>
      </c>
      <c r="N34" s="20"/>
      <c r="O34" s="17"/>
    </row>
    <row r="35" spans="2:16" ht="16.5" customHeight="1" thickTop="1" thickBot="1" x14ac:dyDescent="0.45">
      <c r="B35" t="s">
        <v>10</v>
      </c>
      <c r="C35" s="40" t="s">
        <v>82</v>
      </c>
      <c r="D35" s="37"/>
      <c r="E35" s="11" t="s">
        <v>63</v>
      </c>
      <c r="F35" s="13">
        <f>1*D35</f>
        <v>0</v>
      </c>
      <c r="G35" s="41"/>
      <c r="J35" s="23"/>
      <c r="K35" t="s">
        <v>43</v>
      </c>
      <c r="L35" s="26"/>
      <c r="M35" s="27">
        <v>10</v>
      </c>
      <c r="N35" s="20"/>
      <c r="O35" s="17"/>
    </row>
    <row r="36" spans="2:16" ht="16.5" customHeight="1" thickTop="1" thickBot="1" x14ac:dyDescent="0.45">
      <c r="D36" s="2"/>
      <c r="E36" s="2"/>
      <c r="G36" s="41"/>
      <c r="J36" s="23"/>
      <c r="K36" t="s">
        <v>44</v>
      </c>
      <c r="L36" s="26"/>
      <c r="M36" s="27">
        <v>20</v>
      </c>
      <c r="N36" s="20"/>
      <c r="O36" s="17"/>
    </row>
    <row r="37" spans="2:16" ht="16.5" customHeight="1" thickTop="1" thickBot="1" x14ac:dyDescent="0.45">
      <c r="B37" t="s">
        <v>11</v>
      </c>
      <c r="C37" s="40" t="s">
        <v>82</v>
      </c>
      <c r="D37" s="2"/>
      <c r="E37" s="2"/>
      <c r="F37" s="13">
        <f>IFERROR(VLOOKUP(C37, Sheet23!$C$56:$D$57, 2, FALSE), 0)</f>
        <v>0</v>
      </c>
      <c r="G37" s="41"/>
      <c r="J37" s="23"/>
      <c r="K37" t="s">
        <v>45</v>
      </c>
      <c r="L37" s="26"/>
      <c r="M37" s="27">
        <v>30</v>
      </c>
      <c r="N37" s="20"/>
      <c r="O37" s="9"/>
      <c r="P37" s="19"/>
    </row>
    <row r="38" spans="2:16" ht="16.5" customHeight="1" thickTop="1" thickBot="1" x14ac:dyDescent="0.45">
      <c r="D38" s="2"/>
      <c r="E38" s="2"/>
      <c r="G38" s="41"/>
      <c r="J38" s="23"/>
      <c r="K38" s="28" t="s">
        <v>46</v>
      </c>
      <c r="L38" s="26"/>
      <c r="M38" s="27">
        <v>5</v>
      </c>
      <c r="N38" s="20"/>
      <c r="O38" s="9"/>
      <c r="P38" s="9"/>
    </row>
    <row r="39" spans="2:16" ht="16.5" customHeight="1" thickBot="1" x14ac:dyDescent="0.45">
      <c r="B39" t="s">
        <v>12</v>
      </c>
      <c r="D39" s="2"/>
      <c r="E39" s="2"/>
      <c r="G39" s="41"/>
      <c r="J39" s="23"/>
      <c r="K39" s="28"/>
      <c r="L39" s="24"/>
      <c r="M39" s="27"/>
      <c r="N39" s="20"/>
      <c r="O39" s="9"/>
      <c r="P39" s="9"/>
    </row>
    <row r="40" spans="2:16" ht="16.5" customHeight="1" thickTop="1" thickBot="1" x14ac:dyDescent="0.45">
      <c r="B40" s="6" t="s">
        <v>14</v>
      </c>
      <c r="C40" s="40" t="s">
        <v>82</v>
      </c>
      <c r="D40" s="37"/>
      <c r="E40" s="11" t="s">
        <v>65</v>
      </c>
      <c r="F40" s="13">
        <f>G40*D40</f>
        <v>0</v>
      </c>
      <c r="G40" s="41">
        <f>IFERROR(VLOOKUP(C40, Sheet23!$C$59:$D$60, 2, FALSE), 0)</f>
        <v>0</v>
      </c>
      <c r="J40" s="23"/>
      <c r="K40" s="9" t="s">
        <v>61</v>
      </c>
      <c r="L40" s="29">
        <f>L34*M34+L35*M35+L36*M36+L37*M37+L38*M38</f>
        <v>0</v>
      </c>
      <c r="M40" s="30"/>
      <c r="N40" s="20"/>
      <c r="O40" s="9"/>
      <c r="P40" s="9"/>
    </row>
    <row r="41" spans="2:16" ht="16.5" customHeight="1" thickTop="1" thickBot="1" x14ac:dyDescent="0.45">
      <c r="B41" s="6" t="s">
        <v>15</v>
      </c>
      <c r="C41" s="40" t="s">
        <v>82</v>
      </c>
      <c r="D41" s="37"/>
      <c r="E41" s="11" t="s">
        <v>65</v>
      </c>
      <c r="F41" s="13">
        <f t="shared" ref="F41:F43" si="0">G41*D41</f>
        <v>0</v>
      </c>
      <c r="G41" s="41">
        <f>IFERROR(VLOOKUP(C41, Sheet23!$C$62:$D$63, 2, FALSE), 0)</f>
        <v>0</v>
      </c>
      <c r="J41" s="23"/>
      <c r="K41" s="9"/>
      <c r="L41" s="9"/>
      <c r="M41" s="30"/>
      <c r="N41" s="20"/>
      <c r="O41" s="9"/>
      <c r="P41" s="9"/>
    </row>
    <row r="42" spans="2:16" ht="16.5" customHeight="1" thickTop="1" thickBot="1" x14ac:dyDescent="0.45">
      <c r="B42" s="6" t="s">
        <v>16</v>
      </c>
      <c r="C42" s="40" t="s">
        <v>82</v>
      </c>
      <c r="D42" s="37"/>
      <c r="E42" s="11" t="s">
        <v>63</v>
      </c>
      <c r="F42" s="13">
        <f t="shared" si="0"/>
        <v>0</v>
      </c>
      <c r="G42" s="41">
        <f>IFERROR(VLOOKUP(C42, Sheet23!$C$65:$D$66, 2, FALSE), 0)</f>
        <v>0</v>
      </c>
      <c r="J42" s="23"/>
      <c r="M42" s="25"/>
      <c r="N42" s="20"/>
      <c r="O42" s="9"/>
      <c r="P42" s="9"/>
    </row>
    <row r="43" spans="2:16" ht="16.5" customHeight="1" thickTop="1" thickBot="1" x14ac:dyDescent="0.45">
      <c r="B43" s="6" t="s">
        <v>17</v>
      </c>
      <c r="C43" s="40" t="s">
        <v>82</v>
      </c>
      <c r="D43" s="37"/>
      <c r="E43" s="11" t="s">
        <v>63</v>
      </c>
      <c r="F43" s="13">
        <f t="shared" si="0"/>
        <v>0</v>
      </c>
      <c r="G43" s="41">
        <f>IFERROR(VLOOKUP(C43, Sheet23!$C$68:$D$69, 2, FALSE), 0)</f>
        <v>0</v>
      </c>
      <c r="J43" s="23" t="s">
        <v>57</v>
      </c>
      <c r="K43" t="s">
        <v>81</v>
      </c>
      <c r="L43" s="26"/>
      <c r="M43" s="27">
        <v>10</v>
      </c>
      <c r="N43" s="20"/>
      <c r="O43" s="9"/>
      <c r="P43" s="9"/>
    </row>
    <row r="44" spans="2:16" ht="16.5" customHeight="1" thickTop="1" thickBot="1" x14ac:dyDescent="0.45">
      <c r="B44" s="6" t="s">
        <v>18</v>
      </c>
      <c r="C44" s="40" t="s">
        <v>82</v>
      </c>
      <c r="D44" s="2"/>
      <c r="E44" s="2"/>
      <c r="F44" s="13">
        <f>IFERROR(VLOOKUP(C44, Sheet23!$C$71:$D$72, 2, FALSE), 0)</f>
        <v>0</v>
      </c>
      <c r="G44" s="41"/>
      <c r="J44" s="23"/>
      <c r="K44" t="s">
        <v>43</v>
      </c>
      <c r="L44" s="26"/>
      <c r="M44" s="27">
        <v>10</v>
      </c>
      <c r="N44" s="20"/>
      <c r="O44" s="9"/>
      <c r="P44" s="9"/>
    </row>
    <row r="45" spans="2:16" ht="16.5" customHeight="1" thickTop="1" thickBot="1" x14ac:dyDescent="0.45">
      <c r="D45" s="2"/>
      <c r="E45" s="2"/>
      <c r="G45" s="41"/>
      <c r="J45" s="23"/>
      <c r="K45" t="s">
        <v>44</v>
      </c>
      <c r="L45" s="26"/>
      <c r="M45" s="27">
        <v>20</v>
      </c>
      <c r="N45" s="20"/>
      <c r="O45" s="9"/>
      <c r="P45" s="9"/>
    </row>
    <row r="46" spans="2:16" ht="16.5" customHeight="1" thickTop="1" thickBot="1" x14ac:dyDescent="0.45">
      <c r="B46" t="s">
        <v>19</v>
      </c>
      <c r="C46" s="40" t="s">
        <v>82</v>
      </c>
      <c r="D46" s="2"/>
      <c r="E46" s="2"/>
      <c r="F46" s="13">
        <f>IFERROR(VLOOKUP(C46, Sheet23!$C$74:$D$76, 2, FALSE), 0)</f>
        <v>0</v>
      </c>
      <c r="G46" s="41"/>
      <c r="J46" s="23"/>
      <c r="K46" t="s">
        <v>45</v>
      </c>
      <c r="L46" s="26"/>
      <c r="M46" s="27">
        <v>30</v>
      </c>
      <c r="N46" s="20"/>
      <c r="O46" s="9"/>
      <c r="P46" s="9"/>
    </row>
    <row r="47" spans="2:16" ht="16.5" customHeight="1" thickTop="1" thickBot="1" x14ac:dyDescent="0.45">
      <c r="D47" s="2"/>
      <c r="E47" s="2"/>
      <c r="G47" s="41"/>
      <c r="J47" s="23"/>
      <c r="K47" s="28" t="s">
        <v>46</v>
      </c>
      <c r="L47" s="26"/>
      <c r="M47" s="27">
        <v>5</v>
      </c>
      <c r="N47" s="20"/>
      <c r="O47" s="9"/>
      <c r="P47" s="9"/>
    </row>
    <row r="48" spans="2:16" ht="16.5" customHeight="1" x14ac:dyDescent="0.4">
      <c r="D48" s="2"/>
      <c r="E48" s="2"/>
      <c r="J48" s="23"/>
      <c r="K48" s="9" t="s">
        <v>61</v>
      </c>
      <c r="L48" s="29">
        <f>L43*M43+L44*M44+L45*M45+L46*M46+L47*M47</f>
        <v>0</v>
      </c>
      <c r="M48" s="30"/>
      <c r="N48" s="20"/>
      <c r="O48" s="9"/>
      <c r="P48" s="9"/>
    </row>
    <row r="49" spans="2:16" ht="16.5" customHeight="1" x14ac:dyDescent="0.4">
      <c r="D49" s="2"/>
      <c r="E49" s="2"/>
      <c r="J49" s="23"/>
      <c r="K49" s="9"/>
      <c r="L49" s="9"/>
      <c r="M49" s="30"/>
      <c r="N49" s="20"/>
      <c r="O49" s="9"/>
      <c r="P49" s="9"/>
    </row>
    <row r="50" spans="2:16" ht="16.5" customHeight="1" thickBot="1" x14ac:dyDescent="0.45">
      <c r="D50" s="2"/>
      <c r="E50" s="2"/>
      <c r="J50" s="23"/>
      <c r="M50" s="25"/>
      <c r="N50" s="20"/>
      <c r="O50" s="9"/>
      <c r="P50" s="9"/>
    </row>
    <row r="51" spans="2:16" ht="16.5" customHeight="1" thickBot="1" x14ac:dyDescent="0.45">
      <c r="B51" s="124" t="s">
        <v>83</v>
      </c>
      <c r="C51" s="125"/>
      <c r="D51" s="126"/>
      <c r="E51" s="2"/>
      <c r="J51" s="23" t="s">
        <v>58</v>
      </c>
      <c r="K51" t="s">
        <v>81</v>
      </c>
      <c r="L51" s="26"/>
      <c r="M51" s="27">
        <v>10</v>
      </c>
      <c r="N51" s="20"/>
      <c r="O51" s="9"/>
      <c r="P51" s="9"/>
    </row>
    <row r="52" spans="2:16" ht="16.5" customHeight="1" thickBot="1" x14ac:dyDescent="0.45">
      <c r="B52" s="127"/>
      <c r="C52" s="128"/>
      <c r="D52" s="129"/>
      <c r="E52" s="2"/>
      <c r="J52" s="23"/>
      <c r="K52" t="s">
        <v>43</v>
      </c>
      <c r="L52" s="26"/>
      <c r="M52" s="27">
        <v>10</v>
      </c>
      <c r="N52" s="20"/>
      <c r="O52" s="9"/>
      <c r="P52" s="9"/>
    </row>
    <row r="53" spans="2:16" ht="16.5" customHeight="1" thickBot="1" x14ac:dyDescent="0.45">
      <c r="B53" s="127"/>
      <c r="C53" s="128"/>
      <c r="D53" s="129"/>
      <c r="J53" s="23"/>
      <c r="K53" t="s">
        <v>44</v>
      </c>
      <c r="L53" s="26"/>
      <c r="M53" s="27">
        <v>20</v>
      </c>
      <c r="N53" s="20"/>
      <c r="O53" s="9"/>
      <c r="P53" s="9"/>
    </row>
    <row r="54" spans="2:16" ht="16.5" customHeight="1" thickBot="1" x14ac:dyDescent="0.45">
      <c r="B54" s="127"/>
      <c r="C54" s="128"/>
      <c r="D54" s="129"/>
      <c r="J54" s="23"/>
      <c r="K54" t="s">
        <v>45</v>
      </c>
      <c r="L54" s="26"/>
      <c r="M54" s="27">
        <v>30</v>
      </c>
      <c r="N54" s="20"/>
      <c r="O54" s="9"/>
      <c r="P54" s="9"/>
    </row>
    <row r="55" spans="2:16" ht="16.5" customHeight="1" thickBot="1" x14ac:dyDescent="0.45">
      <c r="B55" s="127"/>
      <c r="C55" s="128"/>
      <c r="D55" s="129"/>
      <c r="J55" s="23"/>
      <c r="K55" s="28" t="s">
        <v>46</v>
      </c>
      <c r="L55" s="26"/>
      <c r="M55" s="27">
        <v>5</v>
      </c>
    </row>
    <row r="56" spans="2:16" ht="16.5" customHeight="1" x14ac:dyDescent="0.4">
      <c r="B56" s="127"/>
      <c r="C56" s="128"/>
      <c r="D56" s="129"/>
      <c r="J56" s="23"/>
      <c r="K56" s="9" t="s">
        <v>61</v>
      </c>
      <c r="L56" s="29">
        <f>L51*M51+L52*M52+L53*M53+L54*M54+L55*M55</f>
        <v>0</v>
      </c>
      <c r="M56" s="30"/>
    </row>
    <row r="57" spans="2:16" ht="16.5" customHeight="1" x14ac:dyDescent="0.4">
      <c r="B57" s="127"/>
      <c r="C57" s="128"/>
      <c r="D57" s="129"/>
      <c r="J57" s="23"/>
      <c r="M57" s="22"/>
    </row>
    <row r="58" spans="2:16" ht="16.5" customHeight="1" thickBot="1" x14ac:dyDescent="0.45">
      <c r="B58" s="127"/>
      <c r="C58" s="128"/>
      <c r="D58" s="129"/>
      <c r="J58" s="21"/>
      <c r="M58" s="25"/>
    </row>
    <row r="59" spans="2:16" ht="16.5" customHeight="1" thickBot="1" x14ac:dyDescent="0.45">
      <c r="B59" s="130"/>
      <c r="C59" s="131"/>
      <c r="D59" s="132"/>
      <c r="J59" s="23" t="s">
        <v>59</v>
      </c>
      <c r="K59" t="s">
        <v>81</v>
      </c>
      <c r="L59" s="26"/>
      <c r="M59" s="27">
        <v>10</v>
      </c>
    </row>
    <row r="60" spans="2:16" ht="16.5" customHeight="1" thickBot="1" x14ac:dyDescent="0.45">
      <c r="J60" s="23"/>
      <c r="K60" t="s">
        <v>43</v>
      </c>
      <c r="L60" s="26"/>
      <c r="M60" s="27">
        <v>10</v>
      </c>
    </row>
    <row r="61" spans="2:16" ht="16.5" customHeight="1" thickBot="1" x14ac:dyDescent="0.45">
      <c r="J61" s="23"/>
      <c r="K61" t="s">
        <v>44</v>
      </c>
      <c r="L61" s="26"/>
      <c r="M61" s="27">
        <v>20</v>
      </c>
    </row>
    <row r="62" spans="2:16" ht="16.5" customHeight="1" thickBot="1" x14ac:dyDescent="0.45">
      <c r="J62" s="23"/>
      <c r="K62" t="s">
        <v>45</v>
      </c>
      <c r="L62" s="26"/>
      <c r="M62" s="27">
        <v>30</v>
      </c>
    </row>
    <row r="63" spans="2:16" ht="16.5" customHeight="1" thickBot="1" x14ac:dyDescent="0.45">
      <c r="J63" s="23"/>
      <c r="K63" s="28" t="s">
        <v>46</v>
      </c>
      <c r="L63" s="26"/>
      <c r="M63" s="27">
        <v>5</v>
      </c>
    </row>
    <row r="64" spans="2:16" ht="16.5" customHeight="1" x14ac:dyDescent="0.4">
      <c r="J64" s="23"/>
      <c r="K64" s="9" t="s">
        <v>61</v>
      </c>
      <c r="L64" s="29">
        <f>L59*M59+L60*M60+L61*M61+L62*M62+L63*M63</f>
        <v>0</v>
      </c>
      <c r="M64" s="30"/>
    </row>
    <row r="65" spans="10:13" ht="16.5" customHeight="1" x14ac:dyDescent="0.4">
      <c r="J65" s="23"/>
      <c r="M65" s="22"/>
    </row>
    <row r="66" spans="10:13" ht="16.5" customHeight="1" thickBot="1" x14ac:dyDescent="0.45">
      <c r="J66" s="21"/>
      <c r="M66" s="25"/>
    </row>
    <row r="67" spans="10:13" ht="16.5" customHeight="1" thickBot="1" x14ac:dyDescent="0.45">
      <c r="J67" s="23" t="s">
        <v>60</v>
      </c>
      <c r="K67" t="s">
        <v>81</v>
      </c>
      <c r="L67" s="26"/>
      <c r="M67" s="27">
        <v>10</v>
      </c>
    </row>
    <row r="68" spans="10:13" ht="16.5" customHeight="1" thickBot="1" x14ac:dyDescent="0.45">
      <c r="J68" s="23"/>
      <c r="K68" t="s">
        <v>43</v>
      </c>
      <c r="L68" s="26"/>
      <c r="M68" s="27">
        <v>10</v>
      </c>
    </row>
    <row r="69" spans="10:13" ht="16.5" customHeight="1" thickBot="1" x14ac:dyDescent="0.45">
      <c r="J69" s="23"/>
      <c r="K69" t="s">
        <v>44</v>
      </c>
      <c r="L69" s="26"/>
      <c r="M69" s="27">
        <v>20</v>
      </c>
    </row>
    <row r="70" spans="10:13" ht="16.5" customHeight="1" thickBot="1" x14ac:dyDescent="0.45">
      <c r="J70" s="23"/>
      <c r="K70" t="s">
        <v>45</v>
      </c>
      <c r="L70" s="26"/>
      <c r="M70" s="27">
        <v>30</v>
      </c>
    </row>
    <row r="71" spans="10:13" ht="16.5" customHeight="1" thickBot="1" x14ac:dyDescent="0.45">
      <c r="J71" s="23"/>
      <c r="K71" s="28" t="s">
        <v>46</v>
      </c>
      <c r="L71" s="26"/>
      <c r="M71" s="27">
        <v>5</v>
      </c>
    </row>
    <row r="72" spans="10:13" ht="16.5" customHeight="1" thickBot="1" x14ac:dyDescent="0.45">
      <c r="J72" s="23"/>
      <c r="K72" s="32" t="s">
        <v>61</v>
      </c>
      <c r="L72" s="33">
        <f>L67*M67+L68*M68+L69*M69+L70*M70+L71*M71</f>
        <v>0</v>
      </c>
      <c r="M72" s="34"/>
    </row>
    <row r="73" spans="10:13" ht="16.5" customHeight="1" thickTop="1" thickBot="1" x14ac:dyDescent="0.45">
      <c r="J73" s="31"/>
    </row>
    <row r="74" spans="10:13" ht="16.5" customHeight="1" thickTop="1" x14ac:dyDescent="0.4"/>
    <row r="75" spans="10:13" ht="16.5" customHeight="1" x14ac:dyDescent="0.4"/>
    <row r="76" spans="10:13" ht="16.5" customHeight="1" x14ac:dyDescent="0.4"/>
    <row r="77" spans="10:13" ht="16.5" customHeight="1" x14ac:dyDescent="0.4"/>
    <row r="78" spans="10:13" ht="16.5" customHeight="1" x14ac:dyDescent="0.4"/>
    <row r="79" spans="10:13" ht="16.5" customHeight="1" x14ac:dyDescent="0.4"/>
    <row r="80" spans="10:13" ht="16.5" customHeight="1" x14ac:dyDescent="0.4"/>
    <row r="81" ht="16.5" customHeight="1" x14ac:dyDescent="0.4"/>
    <row r="82" ht="16.5" customHeight="1" x14ac:dyDescent="0.4"/>
  </sheetData>
  <mergeCells count="11">
    <mergeCell ref="J2:J3"/>
    <mergeCell ref="D3:E3"/>
    <mergeCell ref="F3:G3"/>
    <mergeCell ref="C22:C29"/>
    <mergeCell ref="B51:D59"/>
    <mergeCell ref="I2:I3"/>
    <mergeCell ref="A2:A3"/>
    <mergeCell ref="B2:B3"/>
    <mergeCell ref="C2:C3"/>
    <mergeCell ref="D2:G2"/>
    <mergeCell ref="H2:H3"/>
  </mergeCells>
  <phoneticPr fontId="1"/>
  <conditionalFormatting sqref="B17">
    <cfRule type="expression" dxfId="8" priority="3">
      <formula>D17&gt;D3</formula>
    </cfRule>
  </conditionalFormatting>
  <dataValidations count="18">
    <dataValidation allowBlank="1" showInputMessage="1" showErrorMessage="1" promptTitle="注意" prompt="歯冠形態修正も咬合調整に含みます。" sqref="B33" xr:uid="{6317E2A8-7819-4027-998E-C670A07D0FCB}"/>
    <dataValidation allowBlank="1" showInputMessage="1" showErrorMessage="1" promptTitle="注意" prompt="1つの歯に、例えば①と②を併用した場合、高い方の単位（この例では②）で算定して下さい。ただし⑤根面処理は①や③に「加算」して算定が可です。" sqref="K9" xr:uid="{E2E27ADA-130B-4243-8946-D41DBA79B103}"/>
    <dataValidation allowBlank="1" showInputMessage="1" showErrorMessage="1" prompt="SPT期間中に、歯周外科処置を行った場合は外科フェーズへ、義歯再製作のばあいは口腔機能回復治療のフェーズに戻ると考えます。行った処置は、それぞれ算定して下さい。" sqref="B46" xr:uid="{50481201-7282-42F3-B891-5A72AD22F5E1}"/>
    <dataValidation allowBlank="1" showInputMessage="1" showErrorMessage="1" prompt="併用療法（例：EMD＋Bio-Oss）、自家骨移植、骨補填材料の応用も歯周組織再生療法1件とします。" sqref="K12:L12 K19:L19 K36:L36 K45:L45 K53:L53 K61:L61 K69:L69" xr:uid="{3704C08E-E053-44F9-9D69-08EB0E873C67}"/>
    <dataValidation allowBlank="1" showInputMessage="1" showErrorMessage="1" prompt="組織付着療法とは、「歯周ポケット掻爬術」「新付着術」「フラップ手術」のこと" sqref="K10 K17 K25 K34 K43 K51 K59 K67" xr:uid="{1B3687CF-EF0F-4641-B58C-F0E70A8E4B36}"/>
    <dataValidation allowBlank="1" showInputMessage="1" showErrorMessage="1" promptTitle="例：24-27の歯周外科" prompt="24　フラップ手術_x000a_25　EMD_x000a_26　EMD＋Bio-Oss_x000a_27　フラップ手術＋根面レーザー_x000a_算定→組織付着×2、再生療法×2、レーザー応用×1" sqref="J9" xr:uid="{4372532F-A8E8-4A0F-85FA-A9C441895ACA}"/>
    <dataValidation allowBlank="1" showInputMessage="1" showErrorMessage="1" prompt="根面処理、肉芽組織除去、骨切除や整形を想定している。レーザーによる殺菌は、本学会ガイドラインに収載されていないので現時点では算定不可。レーザーによる歯肉切除は切除療法で算定。" sqref="K47:L47 K55:L55 K63:L63 K71:L71" xr:uid="{87AAE3B3-1913-4EEB-820F-7F9A8149190D}"/>
    <dataValidation allowBlank="1" showInputMessage="1" showErrorMessage="1" promptTitle="注意" prompt="根面処理、肉芽組織除去、骨切除や整形を想定している。レーザーによる殺菌は、本学会ガイドラインに収載されていないので現時点では算定不可。レーザーによる歯肉切除は切除療法で算定。" sqref="K14:L14 K21:L21 K29:L29 K38:L38" xr:uid="{EC1FDBF2-349C-4A55-9226-0C52666D62A8}"/>
    <dataValidation allowBlank="1" showInputMessage="1" showErrorMessage="1" promptTitle="組織付着療法とは" prompt="組織付着療法とは、「歯周ポケット掻爬術」「新付着術」「フラップ手術」のこと" sqref="L10 L17 L25 L34 L43 L51 L59 L67" xr:uid="{51947E68-6812-4302-8772-44B122A92FF7}"/>
    <dataValidation allowBlank="1" showInputMessage="1" showErrorMessage="1" promptTitle="注意" prompt="左の黄色カラム「あり」を選択しないと単位加算されません。_x000a_検査の例：抗体検査、骨密度検査、自院で行ったHbA1ｃ測定、血液検査、GCFペリオトロン、SNPs検査等、申請症例の歯周治療に不可欠であった検査_x000a_" sqref="D11" xr:uid="{B631F8B0-1FFC-4EFA-A607-0D452088B5E2}"/>
    <dataValidation type="whole" allowBlank="1" showInputMessage="1" showErrorMessage="1" promptTitle="注意" prompt="インプラント埋入後のメインテナンス、周囲粘膜炎、周囲炎への対応に対しては、現時点では単位を付与していません。" sqref="D42" xr:uid="{386D1A29-F7B0-4716-93B3-9662E9F638A3}">
      <formula1>0</formula1>
      <formula2>32</formula2>
    </dataValidation>
    <dataValidation type="whole" allowBlank="1" showInputMessage="1" showErrorMessage="1" promptTitle="注意" prompt="既にSPT中であった症例については、「最近5カ年の専門医有効期間」開始後の歯数を入力して下さい。" sqref="D3:E3" xr:uid="{2EBC32DF-7289-4D19-9DF7-659C89750E3D}">
      <formula1>0</formula1>
      <formula2>32</formula2>
    </dataValidation>
    <dataValidation allowBlank="1" showInputMessage="1" showErrorMessage="1" promptTitle="注意" prompt="専門医資格有効期限開始時に、既にSPT中であった症例については、その患者さんの歯周治療を開始したときの診断名を選択して下さい。" sqref="B7" xr:uid="{64870E61-04E5-48F8-89D0-34A7A0A73998}"/>
    <dataValidation type="whole" allowBlank="1" showInputMessage="1" showErrorMessage="1" sqref="D35" xr:uid="{CBC03A9C-2E15-42BA-ABDB-60EC7F8E01BA}">
      <formula1>0</formula1>
      <formula2>D3</formula2>
    </dataValidation>
    <dataValidation type="whole" allowBlank="1" showInputMessage="1" showErrorMessage="1" sqref="D33" xr:uid="{319A2E13-D44F-44E7-AD2C-A749C45F73F0}">
      <formula1>0</formula1>
      <formula2>D3</formula2>
    </dataValidation>
    <dataValidation type="whole" allowBlank="1" showInputMessage="1" showErrorMessage="1" sqref="D31" xr:uid="{C5F13D09-0E59-4389-BD0F-0FD469FFE227}">
      <formula1>0</formula1>
      <formula2>D3</formula2>
    </dataValidation>
    <dataValidation type="whole" allowBlank="1" showInputMessage="1" showErrorMessage="1" promptTitle="注意" prompt="再SRPは、算定不可です" sqref="D17" xr:uid="{E0A2CEFC-BF2C-4398-8B5E-A4D97A056C7D}">
      <formula1>0</formula1>
      <formula2>D3</formula2>
    </dataValidation>
    <dataValidation type="whole" allowBlank="1" showInputMessage="1" showErrorMessage="1" sqref="D43" xr:uid="{4E2128E3-9852-49F3-9C6A-664B88EB81AD}">
      <formula1>0</formula1>
      <formula2>32</formula2>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2AEAE8F3-1EBC-44F5-820D-AE905085105B}">
          <x14:formula1>
            <xm:f>Sheet23!$C$21:$C$23</xm:f>
          </x14:formula1>
          <xm:sqref>C11</xm:sqref>
        </x14:dataValidation>
        <x14:dataValidation type="list" allowBlank="1" showInputMessage="1" showErrorMessage="1" xr:uid="{3F18812D-17DD-4E58-82DB-5C796EAB51FC}">
          <x14:formula1>
            <xm:f>Sheet23!$C$18:$C$20</xm:f>
          </x14:formula1>
          <xm:sqref>C9</xm:sqref>
        </x14:dataValidation>
        <x14:dataValidation type="list" allowBlank="1" showInputMessage="1" showErrorMessage="1" xr:uid="{42507981-A890-40FB-89F3-AD8B286BC2D9}">
          <x14:formula1>
            <xm:f>Sheet23!$C$73:$C$76</xm:f>
          </x14:formula1>
          <xm:sqref>C46</xm:sqref>
        </x14:dataValidation>
        <x14:dataValidation type="list" allowBlank="1" showInputMessage="1" showErrorMessage="1" xr:uid="{00F8BBEE-48AE-4EC8-AD71-8ADBE4D5EABE}">
          <x14:formula1>
            <xm:f>Sheet23!$C$70:$C$72</xm:f>
          </x14:formula1>
          <xm:sqref>C44</xm:sqref>
        </x14:dataValidation>
        <x14:dataValidation type="list" allowBlank="1" showInputMessage="1" showErrorMessage="1" promptTitle="注意" prompt="専門医有効期限（5年）の中で実施したものに限る" xr:uid="{C3D4851E-FF74-4919-89F3-E325A65C0737}">
          <x14:formula1>
            <xm:f>Sheet23!$C$67:$C$69</xm:f>
          </x14:formula1>
          <xm:sqref>C43</xm:sqref>
        </x14:dataValidation>
        <x14:dataValidation type="list" allowBlank="1" showInputMessage="1" showErrorMessage="1" promptTitle="注意" prompt="専門医有効期限（5年）の中で埋入実施したものに限る" xr:uid="{CB7657AE-1F76-4C85-A123-1CBFBE5E1BA3}">
          <x14:formula1>
            <xm:f>Sheet23!$C$64:$C$66</xm:f>
          </x14:formula1>
          <xm:sqref>C42</xm:sqref>
        </x14:dataValidation>
        <x14:dataValidation type="list" allowBlank="1" showInputMessage="1" showErrorMessage="1" promptTitle="注意" prompt="専門医有効期限（5年）の中で装着したものに限る。" xr:uid="{581163EE-3A78-4E64-8647-4E63502F1AD7}">
          <x14:formula1>
            <xm:f>Sheet23!$C$61:$C$63</xm:f>
          </x14:formula1>
          <xm:sqref>C41</xm:sqref>
        </x14:dataValidation>
        <x14:dataValidation type="list" allowBlank="1" showInputMessage="1" showErrorMessage="1" promptTitle="注意" prompt="専門医有効期限（5年）の中で装着実施したものに限る" xr:uid="{D39CA39C-ADC6-462F-8195-CAA65877383C}">
          <x14:formula1>
            <xm:f>Sheet23!$C$58:$C$60</xm:f>
          </x14:formula1>
          <xm:sqref>C40</xm:sqref>
        </x14:dataValidation>
        <x14:dataValidation type="list" allowBlank="1" showInputMessage="1" showErrorMessage="1" promptTitle="注意" prompt="暗示療法のみの場合は算定不可" xr:uid="{83931925-41EC-4B66-B446-FC09F72A38D1}">
          <x14:formula1>
            <xm:f>Sheet23!$C$55:$C$57</xm:f>
          </x14:formula1>
          <xm:sqref>C37</xm:sqref>
        </x14:dataValidation>
        <x14:dataValidation type="list" allowBlank="1" showInputMessage="1" showErrorMessage="1" promptTitle="注意" prompt="暫間固定が施された歯の本数に単位を付与します。暫間固定が脱離して再び行うことはよくあることですが、2回目以降の暫間固定は対象外とします。" xr:uid="{529D7EE6-5421-430F-BA57-47FA9A0F4738}">
          <x14:formula1>
            <xm:f>Sheet23!$C$52:$C$54</xm:f>
          </x14:formula1>
          <xm:sqref>C35</xm:sqref>
        </x14:dataValidation>
        <x14:dataValidation type="list" allowBlank="1" showInputMessage="1" showErrorMessage="1" promptTitle="注意" prompt="1歯一回のみ単位付与です。ある1つの歯に複数回咬合調整を行っても1歯一回とし、「咬合調整を処置した歯の本数×単位」が合計になります。" xr:uid="{4D717948-9486-4BBA-8913-038D2AA138C6}">
          <x14:formula1>
            <xm:f>Sheet23!$C$49:$C$51</xm:f>
          </x14:formula1>
          <xm:sqref>C33</xm:sqref>
        </x14:dataValidation>
        <x14:dataValidation type="list" allowBlank="1" showInputMessage="1" showErrorMessage="1" xr:uid="{11F3BF36-2AF5-478F-A4E9-9B05CCDE9DA5}">
          <x14:formula1>
            <xm:f>Sheet23!$C$46:$C$48</xm:f>
          </x14:formula1>
          <xm:sqref>C31</xm:sqref>
        </x14:dataValidation>
        <x14:dataValidation type="list" allowBlank="1" showInputMessage="1" showErrorMessage="1" xr:uid="{BEFA791F-2D83-47F2-AE9B-B55B4112918E}">
          <x14:formula1>
            <xm:f>Sheet23!$C$36:$C$38</xm:f>
          </x14:formula1>
          <xm:sqref>C19</xm:sqref>
        </x14:dataValidation>
        <x14:dataValidation type="list" allowBlank="1" showInputMessage="1" showErrorMessage="1" promptTitle="注意" prompt="再スケーリングは算定不可です" xr:uid="{8891402A-C27E-438A-9FA7-D606CC7EDC91}">
          <x14:formula1>
            <xm:f>Sheet23!$C$28:$C$34</xm:f>
          </x14:formula1>
          <xm:sqref>C15</xm:sqref>
        </x14:dataValidation>
        <x14:dataValidation type="list" allowBlank="1" showInputMessage="1" showErrorMessage="1" promptTitle="他科との連携" prompt="医科や介護施設など特別な配慮を必要とした場合や、歯科では難抜歯、顎関節症、歯科麻酔などの連携を想定しています。高度で専門的な歯周治療を行う上で不可欠だった連携を行った場合に算定して下さい。" xr:uid="{0192668F-766B-4C8E-AAB9-2C09811CD994}">
          <x14:formula1>
            <xm:f>Sheet23!$C$24:$C$27</xm:f>
          </x14:formula1>
          <xm:sqref>C13</xm:sqref>
        </x14:dataValidation>
        <x14:dataValidation type="list" allowBlank="1" showInputMessage="1" showErrorMessage="1" promptTitle="注意" prompt="「最近5カ年の専門医有効期間」の開始時に既にSPT中であった症例については、その患者さんの歯周治療を最もはじめに開始したときの診断名を選択して下さい。例：8年メンテしている患者さんでは8年前の診断を選択して下さい。" xr:uid="{67CB64EE-F591-41D3-BC06-D0A5F901937C}">
          <x14:formula1>
            <xm:f>Sheet23!$C$2:$C$14</xm:f>
          </x14:formula1>
          <xm:sqref>C7</xm:sqref>
        </x14:dataValidation>
        <x14:dataValidation type="list" allowBlank="1" showInputMessage="1" showErrorMessage="1" xr:uid="{5842D00F-B150-42FA-A579-29EE2AAD6C08}">
          <x14:formula1>
            <xm:f>Sheet23!$C$3:$C$17</xm:f>
          </x14:formula1>
          <xm:sqref>D7:E8</xm:sqref>
        </x14:dataValidation>
        <x14:dataValidation type="list" allowBlank="1" showInputMessage="1" showErrorMessage="1" xr:uid="{E9EBEFA3-502D-48E0-8570-C488C022C1EC}">
          <x14:formula1>
            <xm:f>Sheet23!$C$25:$C$33</xm:f>
          </x14:formula1>
          <xm:sqref>E52</xm:sqref>
        </x14:dataValidation>
        <x14:dataValidation type="list" allowBlank="1" showInputMessage="1" showErrorMessage="1" xr:uid="{833EBEB8-409C-4253-9935-65AE02DA80AB}">
          <x14:formula1>
            <xm:f>Sheet23!$C$22:$C$23</xm:f>
          </x14:formula1>
          <xm:sqref>D45:E49</xm:sqref>
        </x14:dataValidation>
        <x14:dataValidation type="list" allowBlank="1" showInputMessage="1" showErrorMessage="1" xr:uid="{7430BD32-FABC-471E-9906-C9F451DBB695}">
          <x14:formula1>
            <xm:f>Sheet23!$C$19:$C$20</xm:f>
          </x14:formula1>
          <xm:sqref>D9:E10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3AF1-2D5F-4E33-ADD6-D3CB941049C5}">
  <sheetPr codeName="Sheet9"/>
  <dimension ref="A1:P82"/>
  <sheetViews>
    <sheetView workbookViewId="0">
      <pane xSplit="1" ySplit="6" topLeftCell="B7" activePane="bottomRight" state="frozen"/>
      <selection pane="topRight" activeCell="B1" sqref="B1"/>
      <selection pane="bottomLeft" activeCell="A7" sqref="A7"/>
      <selection pane="bottomRight" activeCell="C22" sqref="C22:C29"/>
    </sheetView>
  </sheetViews>
  <sheetFormatPr defaultRowHeight="18.75" x14ac:dyDescent="0.4"/>
  <cols>
    <col min="1" max="1" width="15.75" customWidth="1"/>
    <col min="2" max="2" width="21.25" customWidth="1"/>
    <col min="3" max="3" width="21.75" customWidth="1"/>
    <col min="4" max="4" width="12.5" customWidth="1"/>
    <col min="5" max="5" width="4" customWidth="1"/>
    <col min="6" max="6" width="5.375" customWidth="1"/>
    <col min="7" max="7" width="3.375" customWidth="1"/>
    <col min="8" max="8" width="21.375" customWidth="1"/>
    <col min="9" max="9" width="1.875" customWidth="1"/>
    <col min="10" max="10" width="13.875" customWidth="1"/>
    <col min="11" max="11" width="24" customWidth="1"/>
    <col min="12" max="12" width="6.375" customWidth="1"/>
    <col min="13" max="13" width="8.875" customWidth="1"/>
  </cols>
  <sheetData>
    <row r="1" spans="1:16" ht="19.5" thickBot="1" x14ac:dyDescent="0.45">
      <c r="A1">
        <f>K3</f>
        <v>0</v>
      </c>
    </row>
    <row r="2" spans="1:16" ht="36.75" customHeight="1" thickTop="1" thickBot="1" x14ac:dyDescent="0.45">
      <c r="A2" s="139" t="s">
        <v>66</v>
      </c>
      <c r="B2" s="139" t="s">
        <v>68</v>
      </c>
      <c r="C2" s="133" t="s">
        <v>132</v>
      </c>
      <c r="D2" s="141" t="s">
        <v>130</v>
      </c>
      <c r="E2" s="142"/>
      <c r="F2" s="142"/>
      <c r="G2" s="143"/>
      <c r="H2" s="135" t="s">
        <v>71</v>
      </c>
      <c r="I2" s="137"/>
      <c r="J2" s="139" t="s">
        <v>67</v>
      </c>
      <c r="K2" s="36" t="s">
        <v>69</v>
      </c>
    </row>
    <row r="3" spans="1:16" ht="51.75" customHeight="1" thickTop="1" thickBot="1" x14ac:dyDescent="0.45">
      <c r="A3" s="140"/>
      <c r="B3" s="140"/>
      <c r="C3" s="134"/>
      <c r="D3" s="146"/>
      <c r="E3" s="147"/>
      <c r="F3" s="144" t="s">
        <v>63</v>
      </c>
      <c r="G3" s="145"/>
      <c r="H3" s="136"/>
      <c r="I3" s="138"/>
      <c r="J3" s="140"/>
      <c r="K3" s="10">
        <f>SUM(F7:F46)</f>
        <v>0</v>
      </c>
    </row>
    <row r="4" spans="1:16" ht="19.5" thickTop="1" x14ac:dyDescent="0.4"/>
    <row r="5" spans="1:16" ht="19.5" thickBot="1" x14ac:dyDescent="0.45">
      <c r="B5" t="s">
        <v>85</v>
      </c>
    </row>
    <row r="6" spans="1:16" ht="21" thickTop="1" thickBot="1" x14ac:dyDescent="0.45">
      <c r="B6" t="s">
        <v>87</v>
      </c>
      <c r="C6" s="38" t="s">
        <v>5</v>
      </c>
      <c r="D6" s="15" t="s">
        <v>7</v>
      </c>
      <c r="E6" s="5"/>
      <c r="F6" s="16" t="s">
        <v>13</v>
      </c>
      <c r="G6" s="41"/>
      <c r="J6" s="42"/>
      <c r="K6" s="43"/>
      <c r="L6" s="43"/>
      <c r="M6" s="44"/>
    </row>
    <row r="7" spans="1:16" ht="16.5" customHeight="1" thickTop="1" thickBot="1" x14ac:dyDescent="0.45">
      <c r="B7" t="s">
        <v>0</v>
      </c>
      <c r="C7" s="39" t="s">
        <v>82</v>
      </c>
      <c r="D7" s="8"/>
      <c r="E7" s="8"/>
      <c r="F7" s="13">
        <f>IFERROR(VLOOKUP(C7, Sheet23!$C$3:$D$14, 2, FALSE), 0)</f>
        <v>0</v>
      </c>
      <c r="G7" s="41"/>
      <c r="J7" t="s">
        <v>85</v>
      </c>
      <c r="K7" s="45"/>
      <c r="L7" s="45"/>
      <c r="M7" s="46"/>
      <c r="N7" s="20"/>
      <c r="O7" s="9"/>
      <c r="P7" s="9"/>
    </row>
    <row r="8" spans="1:16" ht="16.5" customHeight="1" thickTop="1" thickBot="1" x14ac:dyDescent="0.45">
      <c r="C8" s="1"/>
      <c r="D8" s="8"/>
      <c r="E8" s="8"/>
      <c r="G8" s="41"/>
      <c r="J8" t="s">
        <v>86</v>
      </c>
      <c r="K8" t="s">
        <v>86</v>
      </c>
      <c r="M8" s="22"/>
      <c r="N8" s="20"/>
      <c r="O8" s="9"/>
      <c r="P8" s="9"/>
    </row>
    <row r="9" spans="1:16" ht="16.5" customHeight="1" thickTop="1" thickBot="1" x14ac:dyDescent="0.45">
      <c r="B9" t="s">
        <v>1</v>
      </c>
      <c r="C9" s="40" t="s">
        <v>82</v>
      </c>
      <c r="D9" s="2"/>
      <c r="E9" s="2"/>
      <c r="F9" s="13">
        <f>IFERROR(VLOOKUP(C9, Sheet23!$C$18:$D$20, 2, FALSE), 0)</f>
        <v>0</v>
      </c>
      <c r="G9" s="41"/>
      <c r="J9" s="23" t="s">
        <v>53</v>
      </c>
      <c r="K9" s="48" t="s">
        <v>88</v>
      </c>
      <c r="L9" s="24" t="s">
        <v>62</v>
      </c>
      <c r="M9" s="25"/>
      <c r="N9" s="20"/>
      <c r="O9" s="9"/>
      <c r="P9" s="9"/>
    </row>
    <row r="10" spans="1:16" ht="16.5" customHeight="1" thickTop="1" thickBot="1" x14ac:dyDescent="0.45">
      <c r="D10" s="2"/>
      <c r="E10" s="2"/>
      <c r="G10" s="41"/>
      <c r="J10" s="49" t="s">
        <v>89</v>
      </c>
      <c r="K10" t="s">
        <v>81</v>
      </c>
      <c r="L10" s="26"/>
      <c r="M10" s="27">
        <v>10</v>
      </c>
      <c r="N10" s="20"/>
      <c r="O10" s="9"/>
      <c r="P10" s="9"/>
    </row>
    <row r="11" spans="1:16" ht="16.5" customHeight="1" thickTop="1" thickBot="1" x14ac:dyDescent="0.45">
      <c r="B11" t="s">
        <v>2</v>
      </c>
      <c r="C11" s="40" t="s">
        <v>82</v>
      </c>
      <c r="D11" s="37"/>
      <c r="E11" s="11" t="s">
        <v>64</v>
      </c>
      <c r="F11" s="13">
        <f>G11*D11</f>
        <v>0</v>
      </c>
      <c r="G11" s="41">
        <f>IFERROR(VLOOKUP(C11, Sheet23!$C$22:$D$23, 2, FALSE), 0)</f>
        <v>0</v>
      </c>
      <c r="J11" s="49" t="s">
        <v>90</v>
      </c>
      <c r="K11" t="s">
        <v>43</v>
      </c>
      <c r="L11" s="26"/>
      <c r="M11" s="27">
        <v>10</v>
      </c>
      <c r="N11" s="20"/>
      <c r="O11" s="9"/>
      <c r="P11" s="9"/>
    </row>
    <row r="12" spans="1:16" ht="16.5" customHeight="1" thickTop="1" thickBot="1" x14ac:dyDescent="0.45">
      <c r="D12" s="2"/>
      <c r="E12" s="2"/>
      <c r="G12" s="41"/>
      <c r="J12" s="49" t="s">
        <v>91</v>
      </c>
      <c r="K12" t="s">
        <v>44</v>
      </c>
      <c r="L12" s="26"/>
      <c r="M12" s="27">
        <v>20</v>
      </c>
      <c r="N12" s="20"/>
      <c r="O12" s="9"/>
      <c r="P12" s="9"/>
    </row>
    <row r="13" spans="1:16" ht="16.5" customHeight="1" thickTop="1" thickBot="1" x14ac:dyDescent="0.45">
      <c r="B13" t="s">
        <v>127</v>
      </c>
      <c r="C13" s="40" t="s">
        <v>82</v>
      </c>
      <c r="D13" s="2"/>
      <c r="E13" s="2"/>
      <c r="F13" s="13">
        <f>IFERROR(VLOOKUP(C13, Sheet23!$C$24:$D$27, 2, FALSE), 0)</f>
        <v>0</v>
      </c>
      <c r="G13" s="41"/>
      <c r="H13" s="35" t="s">
        <v>70</v>
      </c>
      <c r="J13" s="49" t="s">
        <v>92</v>
      </c>
      <c r="K13" t="s">
        <v>45</v>
      </c>
      <c r="L13" s="26"/>
      <c r="M13" s="27">
        <v>30</v>
      </c>
      <c r="N13" s="20"/>
      <c r="O13" s="9"/>
      <c r="P13" s="9"/>
    </row>
    <row r="14" spans="1:16" ht="16.5" customHeight="1" thickTop="1" thickBot="1" x14ac:dyDescent="0.45">
      <c r="D14" s="2"/>
      <c r="E14" s="2"/>
      <c r="G14" s="41"/>
      <c r="J14" s="49" t="s">
        <v>93</v>
      </c>
      <c r="K14" s="28" t="s">
        <v>46</v>
      </c>
      <c r="L14" s="26"/>
      <c r="M14" s="27">
        <v>5</v>
      </c>
      <c r="N14" s="20"/>
      <c r="O14" s="9"/>
      <c r="P14" s="9"/>
    </row>
    <row r="15" spans="1:16" ht="16.5" customHeight="1" thickTop="1" thickBot="1" x14ac:dyDescent="0.45">
      <c r="B15" t="s">
        <v>4</v>
      </c>
      <c r="C15" s="40" t="s">
        <v>82</v>
      </c>
      <c r="D15" s="2"/>
      <c r="E15" s="2"/>
      <c r="F15" s="13">
        <f>IFERROR(VLOOKUP(C15, Sheet23!$C$28:$D$34, 2, FALSE), 0)</f>
        <v>0</v>
      </c>
      <c r="G15" s="41"/>
      <c r="H15" s="35" t="s">
        <v>70</v>
      </c>
      <c r="J15" s="23"/>
      <c r="K15" s="9" t="s">
        <v>61</v>
      </c>
      <c r="L15" s="29">
        <f>L10*M10+L11*M11+L12*M12+L13*M13+L14*M14</f>
        <v>0</v>
      </c>
      <c r="M15" s="30"/>
      <c r="N15" s="20"/>
      <c r="O15" s="9"/>
      <c r="P15" s="9"/>
    </row>
    <row r="16" spans="1:16" ht="16.5" customHeight="1" thickTop="1" thickBot="1" x14ac:dyDescent="0.45">
      <c r="D16" s="2"/>
      <c r="E16" s="2"/>
      <c r="G16" s="41"/>
      <c r="J16" s="23"/>
      <c r="K16" s="9"/>
      <c r="L16" s="9"/>
      <c r="M16" s="30"/>
      <c r="N16" s="20"/>
      <c r="O16" s="9"/>
      <c r="P16" s="9"/>
    </row>
    <row r="17" spans="1:16" ht="16.5" customHeight="1" thickBot="1" x14ac:dyDescent="0.45">
      <c r="B17" t="s">
        <v>6</v>
      </c>
      <c r="D17" s="12"/>
      <c r="E17" s="11" t="s">
        <v>63</v>
      </c>
      <c r="F17" s="13">
        <f>3*D17</f>
        <v>0</v>
      </c>
      <c r="G17" s="41"/>
      <c r="J17" s="23" t="s">
        <v>54</v>
      </c>
      <c r="K17" t="s">
        <v>81</v>
      </c>
      <c r="L17" s="26"/>
      <c r="M17" s="27">
        <v>10</v>
      </c>
      <c r="N17" s="20"/>
      <c r="O17" s="9"/>
      <c r="P17" s="9"/>
    </row>
    <row r="18" spans="1:16" ht="16.5" customHeight="1" thickBot="1" x14ac:dyDescent="0.45">
      <c r="D18" s="2"/>
      <c r="E18" s="2"/>
      <c r="G18" s="41"/>
      <c r="J18" s="23"/>
      <c r="K18" t="s">
        <v>43</v>
      </c>
      <c r="L18" s="26"/>
      <c r="M18" s="27">
        <v>10</v>
      </c>
      <c r="N18" s="20"/>
      <c r="O18" s="9"/>
      <c r="P18" s="9"/>
    </row>
    <row r="19" spans="1:16" ht="16.5" customHeight="1" thickTop="1" thickBot="1" x14ac:dyDescent="0.45">
      <c r="A19" s="47"/>
      <c r="B19" t="s">
        <v>80</v>
      </c>
      <c r="C19" s="40" t="s">
        <v>82</v>
      </c>
      <c r="D19" s="37"/>
      <c r="E19" s="11" t="s">
        <v>65</v>
      </c>
      <c r="F19" s="13">
        <f>G19*D19</f>
        <v>0</v>
      </c>
      <c r="G19" s="41">
        <f>IFERROR(VLOOKUP(C19, Sheet23!$C$37:$D$38, 2, FALSE), 0)</f>
        <v>0</v>
      </c>
      <c r="J19" s="23"/>
      <c r="K19" t="s">
        <v>44</v>
      </c>
      <c r="L19" s="26"/>
      <c r="M19" s="27">
        <v>20</v>
      </c>
      <c r="N19" s="20"/>
      <c r="O19" s="9"/>
      <c r="P19" s="9"/>
    </row>
    <row r="20" spans="1:16" ht="16.5" customHeight="1" thickTop="1" thickBot="1" x14ac:dyDescent="0.45">
      <c r="D20" s="2"/>
      <c r="E20" s="2"/>
      <c r="G20" s="41"/>
      <c r="J20" s="23"/>
      <c r="K20" t="s">
        <v>45</v>
      </c>
      <c r="L20" s="26"/>
      <c r="M20" s="27">
        <v>30</v>
      </c>
      <c r="N20" s="20"/>
      <c r="O20" s="9"/>
      <c r="P20" s="9"/>
    </row>
    <row r="21" spans="1:16" ht="16.5" customHeight="1" thickBot="1" x14ac:dyDescent="0.45">
      <c r="B21" t="s">
        <v>8</v>
      </c>
      <c r="C21" s="6" t="s">
        <v>84</v>
      </c>
      <c r="D21" s="12"/>
      <c r="E21" s="11" t="s">
        <v>64</v>
      </c>
      <c r="G21" s="41"/>
      <c r="J21" s="23"/>
      <c r="K21" s="28" t="s">
        <v>46</v>
      </c>
      <c r="L21" s="26"/>
      <c r="M21" s="27">
        <v>5</v>
      </c>
      <c r="N21" s="20"/>
      <c r="O21" s="9"/>
      <c r="P21" s="9"/>
    </row>
    <row r="22" spans="1:16" ht="16.5" customHeight="1" x14ac:dyDescent="0.4">
      <c r="B22" s="6" t="s">
        <v>72</v>
      </c>
      <c r="C22" s="148" t="s">
        <v>134</v>
      </c>
      <c r="D22" s="2"/>
      <c r="E22" s="2"/>
      <c r="F22" s="14">
        <f>L15</f>
        <v>0</v>
      </c>
      <c r="G22" s="41"/>
      <c r="J22" s="23"/>
      <c r="K22" s="9" t="s">
        <v>61</v>
      </c>
      <c r="L22" s="29">
        <f>L17*M17+L18*M18+L19*M19+L20*M20+L21*M21</f>
        <v>0</v>
      </c>
      <c r="M22" s="30"/>
      <c r="N22" s="20"/>
      <c r="O22" s="9"/>
      <c r="P22" s="9"/>
    </row>
    <row r="23" spans="1:16" ht="16.5" customHeight="1" x14ac:dyDescent="0.4">
      <c r="B23" s="6" t="s">
        <v>73</v>
      </c>
      <c r="C23" s="149"/>
      <c r="D23" s="2"/>
      <c r="E23" s="2"/>
      <c r="F23" s="14">
        <f>L22</f>
        <v>0</v>
      </c>
      <c r="G23" s="41"/>
      <c r="J23" s="23"/>
      <c r="K23" s="9"/>
      <c r="L23" s="9"/>
      <c r="M23" s="30"/>
      <c r="N23" s="20"/>
      <c r="O23" s="9"/>
      <c r="P23" s="9"/>
    </row>
    <row r="24" spans="1:16" ht="16.5" customHeight="1" thickBot="1" x14ac:dyDescent="0.45">
      <c r="B24" s="6" t="s">
        <v>74</v>
      </c>
      <c r="C24" s="149"/>
      <c r="D24" s="2"/>
      <c r="E24" s="2"/>
      <c r="F24" s="14">
        <f>L30</f>
        <v>0</v>
      </c>
      <c r="G24" s="41"/>
      <c r="J24" s="23"/>
      <c r="M24" s="25"/>
      <c r="N24" s="20"/>
      <c r="O24" s="9"/>
      <c r="P24" s="9"/>
    </row>
    <row r="25" spans="1:16" ht="16.5" customHeight="1" thickBot="1" x14ac:dyDescent="0.45">
      <c r="B25" s="6" t="s">
        <v>75</v>
      </c>
      <c r="C25" s="149"/>
      <c r="D25" s="2"/>
      <c r="E25" s="2"/>
      <c r="F25" s="14">
        <f>L40</f>
        <v>0</v>
      </c>
      <c r="G25" s="41"/>
      <c r="J25" s="23" t="s">
        <v>55</v>
      </c>
      <c r="K25" t="s">
        <v>81</v>
      </c>
      <c r="L25" s="26"/>
      <c r="M25" s="27">
        <v>10</v>
      </c>
      <c r="N25" s="20"/>
      <c r="O25" s="9"/>
      <c r="P25" s="9"/>
    </row>
    <row r="26" spans="1:16" ht="16.5" customHeight="1" thickBot="1" x14ac:dyDescent="0.45">
      <c r="B26" s="6" t="s">
        <v>76</v>
      </c>
      <c r="C26" s="149"/>
      <c r="D26" s="2"/>
      <c r="E26" s="2"/>
      <c r="F26" s="14">
        <f>L48</f>
        <v>0</v>
      </c>
      <c r="G26" s="41"/>
      <c r="J26" s="23"/>
      <c r="K26" t="s">
        <v>43</v>
      </c>
      <c r="L26" s="26"/>
      <c r="M26" s="27">
        <v>10</v>
      </c>
      <c r="N26" s="20"/>
      <c r="O26" s="9"/>
      <c r="P26" s="9"/>
    </row>
    <row r="27" spans="1:16" ht="16.5" customHeight="1" thickBot="1" x14ac:dyDescent="0.45">
      <c r="B27" s="6" t="s">
        <v>77</v>
      </c>
      <c r="C27" s="149"/>
      <c r="D27" s="2"/>
      <c r="E27" s="2"/>
      <c r="F27" s="14">
        <f>L56</f>
        <v>0</v>
      </c>
      <c r="G27" s="41"/>
      <c r="J27" s="23"/>
      <c r="K27" t="s">
        <v>44</v>
      </c>
      <c r="L27" s="26"/>
      <c r="M27" s="27">
        <v>20</v>
      </c>
      <c r="N27" s="20"/>
      <c r="O27" s="9"/>
      <c r="P27" s="9"/>
    </row>
    <row r="28" spans="1:16" ht="16.5" customHeight="1" thickBot="1" x14ac:dyDescent="0.45">
      <c r="B28" s="6" t="s">
        <v>78</v>
      </c>
      <c r="C28" s="149"/>
      <c r="D28" s="2"/>
      <c r="E28" s="2"/>
      <c r="F28" s="14">
        <f>L64</f>
        <v>0</v>
      </c>
      <c r="G28" s="41"/>
      <c r="J28" s="23"/>
      <c r="K28" t="s">
        <v>45</v>
      </c>
      <c r="L28" s="26"/>
      <c r="M28" s="27">
        <v>30</v>
      </c>
      <c r="N28" s="20"/>
      <c r="O28" s="9"/>
      <c r="P28" s="9"/>
    </row>
    <row r="29" spans="1:16" ht="16.5" customHeight="1" thickBot="1" x14ac:dyDescent="0.45">
      <c r="B29" s="6" t="s">
        <v>79</v>
      </c>
      <c r="C29" s="150"/>
      <c r="D29" s="2"/>
      <c r="E29" s="2"/>
      <c r="F29" s="14">
        <f>L72</f>
        <v>0</v>
      </c>
      <c r="G29" s="41"/>
      <c r="J29" s="23"/>
      <c r="K29" s="28" t="s">
        <v>46</v>
      </c>
      <c r="L29" s="26"/>
      <c r="M29" s="27">
        <v>5</v>
      </c>
      <c r="N29" s="20"/>
      <c r="O29" s="9"/>
      <c r="P29" s="9"/>
    </row>
    <row r="30" spans="1:16" ht="16.5" customHeight="1" thickBot="1" x14ac:dyDescent="0.45">
      <c r="D30" s="2"/>
      <c r="E30" s="2"/>
      <c r="F30" s="6"/>
      <c r="G30" s="41"/>
      <c r="J30" s="23"/>
      <c r="K30" s="9" t="s">
        <v>61</v>
      </c>
      <c r="L30" s="29">
        <f>L25*M25+L26*M26+L27*M27+L28*M28+L29*M29</f>
        <v>0</v>
      </c>
      <c r="M30" s="30"/>
      <c r="N30" s="20"/>
      <c r="O30" s="9"/>
      <c r="P30" s="9"/>
    </row>
    <row r="31" spans="1:16" ht="71.25" customHeight="1" thickTop="1" thickBot="1" x14ac:dyDescent="0.45">
      <c r="B31" s="4" t="s">
        <v>109</v>
      </c>
      <c r="C31" s="40" t="s">
        <v>82</v>
      </c>
      <c r="D31" s="37"/>
      <c r="E31" s="11" t="s">
        <v>63</v>
      </c>
      <c r="F31" s="13">
        <f>5*D31</f>
        <v>0</v>
      </c>
      <c r="G31" s="41"/>
      <c r="J31" s="23"/>
      <c r="K31" s="9"/>
      <c r="L31" s="9"/>
      <c r="M31" s="30"/>
      <c r="N31" s="20"/>
      <c r="O31" s="9"/>
      <c r="P31" s="9"/>
    </row>
    <row r="32" spans="1:16" ht="16.5" customHeight="1" thickTop="1" thickBot="1" x14ac:dyDescent="0.45">
      <c r="D32" s="2"/>
      <c r="E32" s="2"/>
      <c r="G32" s="41"/>
      <c r="J32" s="23"/>
      <c r="K32" s="9"/>
      <c r="L32" s="9"/>
      <c r="M32" s="30"/>
      <c r="N32" s="20"/>
      <c r="O32" s="9"/>
      <c r="P32" s="18"/>
    </row>
    <row r="33" spans="2:16" ht="16.5" customHeight="1" thickTop="1" thickBot="1" x14ac:dyDescent="0.45">
      <c r="B33" t="s">
        <v>9</v>
      </c>
      <c r="C33" s="40" t="s">
        <v>82</v>
      </c>
      <c r="D33" s="37"/>
      <c r="E33" s="11" t="s">
        <v>63</v>
      </c>
      <c r="F33" s="13">
        <f>1*D33</f>
        <v>0</v>
      </c>
      <c r="G33" s="41"/>
      <c r="J33" s="23"/>
      <c r="M33" s="25"/>
      <c r="N33" s="20"/>
      <c r="O33" s="17"/>
    </row>
    <row r="34" spans="2:16" ht="16.5" customHeight="1" thickTop="1" thickBot="1" x14ac:dyDescent="0.45">
      <c r="D34" s="2"/>
      <c r="E34" s="2"/>
      <c r="G34" s="41"/>
      <c r="J34" s="23" t="s">
        <v>56</v>
      </c>
      <c r="K34" t="s">
        <v>81</v>
      </c>
      <c r="L34" s="26"/>
      <c r="M34" s="27">
        <v>10</v>
      </c>
      <c r="N34" s="20"/>
      <c r="O34" s="17"/>
    </row>
    <row r="35" spans="2:16" ht="16.5" customHeight="1" thickTop="1" thickBot="1" x14ac:dyDescent="0.45">
      <c r="B35" t="s">
        <v>10</v>
      </c>
      <c r="C35" s="40" t="s">
        <v>82</v>
      </c>
      <c r="D35" s="37"/>
      <c r="E35" s="11" t="s">
        <v>63</v>
      </c>
      <c r="F35" s="13">
        <f>1*D35</f>
        <v>0</v>
      </c>
      <c r="G35" s="41"/>
      <c r="J35" s="23"/>
      <c r="K35" t="s">
        <v>43</v>
      </c>
      <c r="L35" s="26"/>
      <c r="M35" s="27">
        <v>10</v>
      </c>
      <c r="N35" s="20"/>
      <c r="O35" s="17"/>
    </row>
    <row r="36" spans="2:16" ht="16.5" customHeight="1" thickTop="1" thickBot="1" x14ac:dyDescent="0.45">
      <c r="D36" s="2"/>
      <c r="E36" s="2"/>
      <c r="G36" s="41"/>
      <c r="J36" s="23"/>
      <c r="K36" t="s">
        <v>44</v>
      </c>
      <c r="L36" s="26"/>
      <c r="M36" s="27">
        <v>20</v>
      </c>
      <c r="N36" s="20"/>
      <c r="O36" s="17"/>
    </row>
    <row r="37" spans="2:16" ht="16.5" customHeight="1" thickTop="1" thickBot="1" x14ac:dyDescent="0.45">
      <c r="B37" t="s">
        <v>11</v>
      </c>
      <c r="C37" s="40" t="s">
        <v>82</v>
      </c>
      <c r="D37" s="2"/>
      <c r="E37" s="2"/>
      <c r="F37" s="13">
        <f>IFERROR(VLOOKUP(C37, Sheet23!$C$56:$D$57, 2, FALSE), 0)</f>
        <v>0</v>
      </c>
      <c r="G37" s="41"/>
      <c r="J37" s="23"/>
      <c r="K37" t="s">
        <v>45</v>
      </c>
      <c r="L37" s="26"/>
      <c r="M37" s="27">
        <v>30</v>
      </c>
      <c r="N37" s="20"/>
      <c r="O37" s="9"/>
      <c r="P37" s="19"/>
    </row>
    <row r="38" spans="2:16" ht="16.5" customHeight="1" thickTop="1" thickBot="1" x14ac:dyDescent="0.45">
      <c r="D38" s="2"/>
      <c r="E38" s="2"/>
      <c r="G38" s="41"/>
      <c r="J38" s="23"/>
      <c r="K38" s="28" t="s">
        <v>46</v>
      </c>
      <c r="L38" s="26"/>
      <c r="M38" s="27">
        <v>5</v>
      </c>
      <c r="N38" s="20"/>
      <c r="O38" s="9"/>
      <c r="P38" s="9"/>
    </row>
    <row r="39" spans="2:16" ht="16.5" customHeight="1" thickBot="1" x14ac:dyDescent="0.45">
      <c r="B39" t="s">
        <v>12</v>
      </c>
      <c r="D39" s="2"/>
      <c r="E39" s="2"/>
      <c r="G39" s="41"/>
      <c r="J39" s="23"/>
      <c r="K39" s="28"/>
      <c r="L39" s="24"/>
      <c r="M39" s="27"/>
      <c r="N39" s="20"/>
      <c r="O39" s="9"/>
      <c r="P39" s="9"/>
    </row>
    <row r="40" spans="2:16" ht="16.5" customHeight="1" thickTop="1" thickBot="1" x14ac:dyDescent="0.45">
      <c r="B40" s="6" t="s">
        <v>14</v>
      </c>
      <c r="C40" s="40" t="s">
        <v>82</v>
      </c>
      <c r="D40" s="37"/>
      <c r="E40" s="11" t="s">
        <v>65</v>
      </c>
      <c r="F40" s="13">
        <f>G40*D40</f>
        <v>0</v>
      </c>
      <c r="G40" s="41">
        <f>IFERROR(VLOOKUP(C40, Sheet23!$C$59:$D$60, 2, FALSE), 0)</f>
        <v>0</v>
      </c>
      <c r="J40" s="23"/>
      <c r="K40" s="9" t="s">
        <v>61</v>
      </c>
      <c r="L40" s="29">
        <f>L34*M34+L35*M35+L36*M36+L37*M37+L38*M38</f>
        <v>0</v>
      </c>
      <c r="M40" s="30"/>
      <c r="N40" s="20"/>
      <c r="O40" s="9"/>
      <c r="P40" s="9"/>
    </row>
    <row r="41" spans="2:16" ht="16.5" customHeight="1" thickTop="1" thickBot="1" x14ac:dyDescent="0.45">
      <c r="B41" s="6" t="s">
        <v>15</v>
      </c>
      <c r="C41" s="40" t="s">
        <v>82</v>
      </c>
      <c r="D41" s="37"/>
      <c r="E41" s="11" t="s">
        <v>65</v>
      </c>
      <c r="F41" s="13">
        <f t="shared" ref="F41:F43" si="0">G41*D41</f>
        <v>0</v>
      </c>
      <c r="G41" s="41">
        <f>IFERROR(VLOOKUP(C41, Sheet23!$C$62:$D$63, 2, FALSE), 0)</f>
        <v>0</v>
      </c>
      <c r="J41" s="23"/>
      <c r="K41" s="9"/>
      <c r="L41" s="9"/>
      <c r="M41" s="30"/>
      <c r="N41" s="20"/>
      <c r="O41" s="9"/>
      <c r="P41" s="9"/>
    </row>
    <row r="42" spans="2:16" ht="16.5" customHeight="1" thickTop="1" thickBot="1" x14ac:dyDescent="0.45">
      <c r="B42" s="6" t="s">
        <v>16</v>
      </c>
      <c r="C42" s="40" t="s">
        <v>82</v>
      </c>
      <c r="D42" s="37"/>
      <c r="E42" s="11" t="s">
        <v>63</v>
      </c>
      <c r="F42" s="13">
        <f t="shared" si="0"/>
        <v>0</v>
      </c>
      <c r="G42" s="41">
        <f>IFERROR(VLOOKUP(C42, Sheet23!$C$65:$D$66, 2, FALSE), 0)</f>
        <v>0</v>
      </c>
      <c r="J42" s="23"/>
      <c r="M42" s="25"/>
      <c r="N42" s="20"/>
      <c r="O42" s="9"/>
      <c r="P42" s="9"/>
    </row>
    <row r="43" spans="2:16" ht="16.5" customHeight="1" thickTop="1" thickBot="1" x14ac:dyDescent="0.45">
      <c r="B43" s="6" t="s">
        <v>17</v>
      </c>
      <c r="C43" s="40" t="s">
        <v>82</v>
      </c>
      <c r="D43" s="37"/>
      <c r="E43" s="11" t="s">
        <v>63</v>
      </c>
      <c r="F43" s="13">
        <f t="shared" si="0"/>
        <v>0</v>
      </c>
      <c r="G43" s="41">
        <f>IFERROR(VLOOKUP(C43, Sheet23!$C$68:$D$69, 2, FALSE), 0)</f>
        <v>0</v>
      </c>
      <c r="J43" s="23" t="s">
        <v>57</v>
      </c>
      <c r="K43" t="s">
        <v>81</v>
      </c>
      <c r="L43" s="26"/>
      <c r="M43" s="27">
        <v>10</v>
      </c>
      <c r="N43" s="20"/>
      <c r="O43" s="9"/>
      <c r="P43" s="9"/>
    </row>
    <row r="44" spans="2:16" ht="16.5" customHeight="1" thickTop="1" thickBot="1" x14ac:dyDescent="0.45">
      <c r="B44" s="6" t="s">
        <v>18</v>
      </c>
      <c r="C44" s="40" t="s">
        <v>82</v>
      </c>
      <c r="D44" s="2"/>
      <c r="E44" s="2"/>
      <c r="F44" s="13">
        <f>IFERROR(VLOOKUP(C44, Sheet23!$C$71:$D$72, 2, FALSE), 0)</f>
        <v>0</v>
      </c>
      <c r="G44" s="41"/>
      <c r="J44" s="23"/>
      <c r="K44" t="s">
        <v>43</v>
      </c>
      <c r="L44" s="26"/>
      <c r="M44" s="27">
        <v>10</v>
      </c>
      <c r="N44" s="20"/>
      <c r="O44" s="9"/>
      <c r="P44" s="9"/>
    </row>
    <row r="45" spans="2:16" ht="16.5" customHeight="1" thickTop="1" thickBot="1" x14ac:dyDescent="0.45">
      <c r="D45" s="2"/>
      <c r="E45" s="2"/>
      <c r="G45" s="41"/>
      <c r="J45" s="23"/>
      <c r="K45" t="s">
        <v>44</v>
      </c>
      <c r="L45" s="26"/>
      <c r="M45" s="27">
        <v>20</v>
      </c>
      <c r="N45" s="20"/>
      <c r="O45" s="9"/>
      <c r="P45" s="9"/>
    </row>
    <row r="46" spans="2:16" ht="16.5" customHeight="1" thickTop="1" thickBot="1" x14ac:dyDescent="0.45">
      <c r="B46" t="s">
        <v>19</v>
      </c>
      <c r="C46" s="40" t="s">
        <v>82</v>
      </c>
      <c r="D46" s="2"/>
      <c r="E46" s="2"/>
      <c r="F46" s="13">
        <f>IFERROR(VLOOKUP(C46, Sheet23!$C$74:$D$76, 2, FALSE), 0)</f>
        <v>0</v>
      </c>
      <c r="G46" s="41"/>
      <c r="J46" s="23"/>
      <c r="K46" t="s">
        <v>45</v>
      </c>
      <c r="L46" s="26"/>
      <c r="M46" s="27">
        <v>30</v>
      </c>
      <c r="N46" s="20"/>
      <c r="O46" s="9"/>
      <c r="P46" s="9"/>
    </row>
    <row r="47" spans="2:16" ht="16.5" customHeight="1" thickTop="1" thickBot="1" x14ac:dyDescent="0.45">
      <c r="D47" s="2"/>
      <c r="E47" s="2"/>
      <c r="G47" s="41"/>
      <c r="J47" s="23"/>
      <c r="K47" s="28" t="s">
        <v>46</v>
      </c>
      <c r="L47" s="26"/>
      <c r="M47" s="27">
        <v>5</v>
      </c>
      <c r="N47" s="20"/>
      <c r="O47" s="9"/>
      <c r="P47" s="9"/>
    </row>
    <row r="48" spans="2:16" ht="16.5" customHeight="1" x14ac:dyDescent="0.4">
      <c r="D48" s="2"/>
      <c r="E48" s="2"/>
      <c r="J48" s="23"/>
      <c r="K48" s="9" t="s">
        <v>61</v>
      </c>
      <c r="L48" s="29">
        <f>L43*M43+L44*M44+L45*M45+L46*M46+L47*M47</f>
        <v>0</v>
      </c>
      <c r="M48" s="30"/>
      <c r="N48" s="20"/>
      <c r="O48" s="9"/>
      <c r="P48" s="9"/>
    </row>
    <row r="49" spans="2:16" ht="16.5" customHeight="1" x14ac:dyDescent="0.4">
      <c r="D49" s="2"/>
      <c r="E49" s="2"/>
      <c r="J49" s="23"/>
      <c r="K49" s="9"/>
      <c r="L49" s="9"/>
      <c r="M49" s="30"/>
      <c r="N49" s="20"/>
      <c r="O49" s="9"/>
      <c r="P49" s="9"/>
    </row>
    <row r="50" spans="2:16" ht="16.5" customHeight="1" thickBot="1" x14ac:dyDescent="0.45">
      <c r="D50" s="2"/>
      <c r="E50" s="2"/>
      <c r="J50" s="23"/>
      <c r="M50" s="25"/>
      <c r="N50" s="20"/>
      <c r="O50" s="9"/>
      <c r="P50" s="9"/>
    </row>
    <row r="51" spans="2:16" ht="16.5" customHeight="1" thickBot="1" x14ac:dyDescent="0.45">
      <c r="B51" s="124" t="s">
        <v>83</v>
      </c>
      <c r="C51" s="125"/>
      <c r="D51" s="126"/>
      <c r="E51" s="2"/>
      <c r="J51" s="23" t="s">
        <v>58</v>
      </c>
      <c r="K51" t="s">
        <v>81</v>
      </c>
      <c r="L51" s="26"/>
      <c r="M51" s="27">
        <v>10</v>
      </c>
      <c r="N51" s="20"/>
      <c r="O51" s="9"/>
      <c r="P51" s="9"/>
    </row>
    <row r="52" spans="2:16" ht="16.5" customHeight="1" thickBot="1" x14ac:dyDescent="0.45">
      <c r="B52" s="127"/>
      <c r="C52" s="128"/>
      <c r="D52" s="129"/>
      <c r="E52" s="2"/>
      <c r="J52" s="23"/>
      <c r="K52" t="s">
        <v>43</v>
      </c>
      <c r="L52" s="26"/>
      <c r="M52" s="27">
        <v>10</v>
      </c>
      <c r="N52" s="20"/>
      <c r="O52" s="9"/>
      <c r="P52" s="9"/>
    </row>
    <row r="53" spans="2:16" ht="16.5" customHeight="1" thickBot="1" x14ac:dyDescent="0.45">
      <c r="B53" s="127"/>
      <c r="C53" s="128"/>
      <c r="D53" s="129"/>
      <c r="J53" s="23"/>
      <c r="K53" t="s">
        <v>44</v>
      </c>
      <c r="L53" s="26"/>
      <c r="M53" s="27">
        <v>20</v>
      </c>
      <c r="N53" s="20"/>
      <c r="O53" s="9"/>
      <c r="P53" s="9"/>
    </row>
    <row r="54" spans="2:16" ht="16.5" customHeight="1" thickBot="1" x14ac:dyDescent="0.45">
      <c r="B54" s="127"/>
      <c r="C54" s="128"/>
      <c r="D54" s="129"/>
      <c r="J54" s="23"/>
      <c r="K54" t="s">
        <v>45</v>
      </c>
      <c r="L54" s="26"/>
      <c r="M54" s="27">
        <v>30</v>
      </c>
      <c r="N54" s="20"/>
      <c r="O54" s="9"/>
      <c r="P54" s="9"/>
    </row>
    <row r="55" spans="2:16" ht="16.5" customHeight="1" thickBot="1" x14ac:dyDescent="0.45">
      <c r="B55" s="127"/>
      <c r="C55" s="128"/>
      <c r="D55" s="129"/>
      <c r="J55" s="23"/>
      <c r="K55" s="28" t="s">
        <v>46</v>
      </c>
      <c r="L55" s="26"/>
      <c r="M55" s="27">
        <v>5</v>
      </c>
    </row>
    <row r="56" spans="2:16" ht="16.5" customHeight="1" x14ac:dyDescent="0.4">
      <c r="B56" s="127"/>
      <c r="C56" s="128"/>
      <c r="D56" s="129"/>
      <c r="J56" s="23"/>
      <c r="K56" s="9" t="s">
        <v>61</v>
      </c>
      <c r="L56" s="29">
        <f>L51*M51+L52*M52+L53*M53+L54*M54+L55*M55</f>
        <v>0</v>
      </c>
      <c r="M56" s="30"/>
    </row>
    <row r="57" spans="2:16" ht="16.5" customHeight="1" x14ac:dyDescent="0.4">
      <c r="B57" s="127"/>
      <c r="C57" s="128"/>
      <c r="D57" s="129"/>
      <c r="J57" s="23"/>
      <c r="M57" s="22"/>
    </row>
    <row r="58" spans="2:16" ht="16.5" customHeight="1" thickBot="1" x14ac:dyDescent="0.45">
      <c r="B58" s="127"/>
      <c r="C58" s="128"/>
      <c r="D58" s="129"/>
      <c r="J58" s="21"/>
      <c r="M58" s="25"/>
    </row>
    <row r="59" spans="2:16" ht="16.5" customHeight="1" thickBot="1" x14ac:dyDescent="0.45">
      <c r="B59" s="130"/>
      <c r="C59" s="131"/>
      <c r="D59" s="132"/>
      <c r="J59" s="23" t="s">
        <v>59</v>
      </c>
      <c r="K59" t="s">
        <v>81</v>
      </c>
      <c r="L59" s="26"/>
      <c r="M59" s="27">
        <v>10</v>
      </c>
    </row>
    <row r="60" spans="2:16" ht="16.5" customHeight="1" thickBot="1" x14ac:dyDescent="0.45">
      <c r="J60" s="23"/>
      <c r="K60" t="s">
        <v>43</v>
      </c>
      <c r="L60" s="26"/>
      <c r="M60" s="27">
        <v>10</v>
      </c>
    </row>
    <row r="61" spans="2:16" ht="16.5" customHeight="1" thickBot="1" x14ac:dyDescent="0.45">
      <c r="J61" s="23"/>
      <c r="K61" t="s">
        <v>44</v>
      </c>
      <c r="L61" s="26"/>
      <c r="M61" s="27">
        <v>20</v>
      </c>
    </row>
    <row r="62" spans="2:16" ht="16.5" customHeight="1" thickBot="1" x14ac:dyDescent="0.45">
      <c r="J62" s="23"/>
      <c r="K62" t="s">
        <v>45</v>
      </c>
      <c r="L62" s="26"/>
      <c r="M62" s="27">
        <v>30</v>
      </c>
    </row>
    <row r="63" spans="2:16" ht="16.5" customHeight="1" thickBot="1" x14ac:dyDescent="0.45">
      <c r="J63" s="23"/>
      <c r="K63" s="28" t="s">
        <v>46</v>
      </c>
      <c r="L63" s="26"/>
      <c r="M63" s="27">
        <v>5</v>
      </c>
    </row>
    <row r="64" spans="2:16" ht="16.5" customHeight="1" x14ac:dyDescent="0.4">
      <c r="J64" s="23"/>
      <c r="K64" s="9" t="s">
        <v>61</v>
      </c>
      <c r="L64" s="29">
        <f>L59*M59+L60*M60+L61*M61+L62*M62+L63*M63</f>
        <v>0</v>
      </c>
      <c r="M64" s="30"/>
    </row>
    <row r="65" spans="10:13" ht="16.5" customHeight="1" x14ac:dyDescent="0.4">
      <c r="J65" s="23"/>
      <c r="M65" s="22"/>
    </row>
    <row r="66" spans="10:13" ht="16.5" customHeight="1" thickBot="1" x14ac:dyDescent="0.45">
      <c r="J66" s="21"/>
      <c r="M66" s="25"/>
    </row>
    <row r="67" spans="10:13" ht="16.5" customHeight="1" thickBot="1" x14ac:dyDescent="0.45">
      <c r="J67" s="23" t="s">
        <v>60</v>
      </c>
      <c r="K67" t="s">
        <v>81</v>
      </c>
      <c r="L67" s="26"/>
      <c r="M67" s="27">
        <v>10</v>
      </c>
    </row>
    <row r="68" spans="10:13" ht="16.5" customHeight="1" thickBot="1" x14ac:dyDescent="0.45">
      <c r="J68" s="23"/>
      <c r="K68" t="s">
        <v>43</v>
      </c>
      <c r="L68" s="26"/>
      <c r="M68" s="27">
        <v>10</v>
      </c>
    </row>
    <row r="69" spans="10:13" ht="16.5" customHeight="1" thickBot="1" x14ac:dyDescent="0.45">
      <c r="J69" s="23"/>
      <c r="K69" t="s">
        <v>44</v>
      </c>
      <c r="L69" s="26"/>
      <c r="M69" s="27">
        <v>20</v>
      </c>
    </row>
    <row r="70" spans="10:13" ht="16.5" customHeight="1" thickBot="1" x14ac:dyDescent="0.45">
      <c r="J70" s="23"/>
      <c r="K70" t="s">
        <v>45</v>
      </c>
      <c r="L70" s="26"/>
      <c r="M70" s="27">
        <v>30</v>
      </c>
    </row>
    <row r="71" spans="10:13" ht="16.5" customHeight="1" thickBot="1" x14ac:dyDescent="0.45">
      <c r="J71" s="23"/>
      <c r="K71" s="28" t="s">
        <v>46</v>
      </c>
      <c r="L71" s="26"/>
      <c r="M71" s="27">
        <v>5</v>
      </c>
    </row>
    <row r="72" spans="10:13" ht="16.5" customHeight="1" thickBot="1" x14ac:dyDescent="0.45">
      <c r="J72" s="23"/>
      <c r="K72" s="32" t="s">
        <v>61</v>
      </c>
      <c r="L72" s="33">
        <f>L67*M67+L68*M68+L69*M69+L70*M70+L71*M71</f>
        <v>0</v>
      </c>
      <c r="M72" s="34"/>
    </row>
    <row r="73" spans="10:13" ht="16.5" customHeight="1" thickTop="1" thickBot="1" x14ac:dyDescent="0.45">
      <c r="J73" s="31"/>
    </row>
    <row r="74" spans="10:13" ht="16.5" customHeight="1" thickTop="1" x14ac:dyDescent="0.4"/>
    <row r="75" spans="10:13" ht="16.5" customHeight="1" x14ac:dyDescent="0.4"/>
    <row r="76" spans="10:13" ht="16.5" customHeight="1" x14ac:dyDescent="0.4"/>
    <row r="77" spans="10:13" ht="16.5" customHeight="1" x14ac:dyDescent="0.4"/>
    <row r="78" spans="10:13" ht="16.5" customHeight="1" x14ac:dyDescent="0.4"/>
    <row r="79" spans="10:13" ht="16.5" customHeight="1" x14ac:dyDescent="0.4"/>
    <row r="80" spans="10:13" ht="16.5" customHeight="1" x14ac:dyDescent="0.4"/>
    <row r="81" ht="16.5" customHeight="1" x14ac:dyDescent="0.4"/>
    <row r="82" ht="16.5" customHeight="1" x14ac:dyDescent="0.4"/>
  </sheetData>
  <mergeCells count="11">
    <mergeCell ref="J2:J3"/>
    <mergeCell ref="D3:E3"/>
    <mergeCell ref="F3:G3"/>
    <mergeCell ref="C22:C29"/>
    <mergeCell ref="B51:D59"/>
    <mergeCell ref="I2:I3"/>
    <mergeCell ref="A2:A3"/>
    <mergeCell ref="B2:B3"/>
    <mergeCell ref="C2:C3"/>
    <mergeCell ref="D2:G2"/>
    <mergeCell ref="H2:H3"/>
  </mergeCells>
  <phoneticPr fontId="1"/>
  <conditionalFormatting sqref="B17">
    <cfRule type="expression" dxfId="7" priority="4">
      <formula>D17&gt;D3</formula>
    </cfRule>
  </conditionalFormatting>
  <dataValidations count="18">
    <dataValidation allowBlank="1" showInputMessage="1" showErrorMessage="1" promptTitle="注意" prompt="歯冠形態修正も咬合調整に含みます。" sqref="B33" xr:uid="{13A8322D-02B6-4414-B9AF-10950BF88C71}"/>
    <dataValidation allowBlank="1" showInputMessage="1" showErrorMessage="1" promptTitle="注意" prompt="1つの歯に、例えば①と②を併用した場合、高い方の単位（この例では②）で算定して下さい。ただし⑤根面処理は①や③に「加算」して算定が可です。" sqref="K9" xr:uid="{0238F54B-FF23-423B-B77B-B3618AE0852A}"/>
    <dataValidation allowBlank="1" showInputMessage="1" showErrorMessage="1" prompt="SPT期間中に、歯周外科処置を行った場合は外科フェーズへ、義歯再製作のばあいは口腔機能回復治療のフェーズに戻ると考えます。行った処置は、それぞれ算定して下さい。" sqref="B46" xr:uid="{1AD44B37-58A9-4864-A2C3-E552190AC530}"/>
    <dataValidation allowBlank="1" showInputMessage="1" showErrorMessage="1" prompt="併用療法（例：EMD＋Bio-Oss）、自家骨移植、骨補填材料の応用も歯周組織再生療法1件とします。" sqref="K12:L12 K19:L19 K36:L36 K45:L45 K53:L53 K61:L61 K69:L69" xr:uid="{AB772B05-9AAB-4DBF-9853-D28EABE9A79F}"/>
    <dataValidation allowBlank="1" showInputMessage="1" showErrorMessage="1" prompt="組織付着療法とは、「歯周ポケット掻爬術」「新付着術」「フラップ手術」のこと" sqref="K10 K17 K25 K34 K43 K51 K59 K67" xr:uid="{63D39839-84A0-4A5D-AFA2-1C70D5E7421B}"/>
    <dataValidation allowBlank="1" showInputMessage="1" showErrorMessage="1" promptTitle="例：24-27の歯周外科" prompt="24　フラップ手術_x000a_25　EMD_x000a_26　EMD＋Bio-Oss_x000a_27　フラップ手術＋根面レーザー_x000a_算定→組織付着×2、再生療法×2、レーザー応用×1" sqref="J9" xr:uid="{02F9632A-5A61-4D26-9FB9-FB912B2F5635}"/>
    <dataValidation allowBlank="1" showInputMessage="1" showErrorMessage="1" prompt="根面処理、肉芽組織除去、骨切除や整形を想定している。レーザーによる殺菌は、本学会ガイドラインに収載されていないので現時点では算定不可。レーザーによる歯肉切除は切除療法で算定。" sqref="K47:L47 K55:L55 K63:L63 K71:L71" xr:uid="{1705CA6C-B066-4213-A56C-DA5CECD469A8}"/>
    <dataValidation allowBlank="1" showInputMessage="1" showErrorMessage="1" promptTitle="注意" prompt="根面処理、肉芽組織除去、骨切除や整形を想定している。レーザーによる殺菌は、本学会ガイドラインに収載されていないので現時点では算定不可。レーザーによる歯肉切除は切除療法で算定。" sqref="K14:L14 K21:L21 K29:L29 K38:L38" xr:uid="{A0487BBF-AA6C-40A6-9E0C-40C6A847AA9A}"/>
    <dataValidation allowBlank="1" showInputMessage="1" showErrorMessage="1" promptTitle="組織付着療法とは" prompt="組織付着療法とは、「歯周ポケット掻爬術」「新付着術」「フラップ手術」のこと" sqref="L10 L17 L25 L34 L43 L51 L59 L67" xr:uid="{C413FEB8-6D96-4E67-B673-82E4406BCA0B}"/>
    <dataValidation allowBlank="1" showInputMessage="1" showErrorMessage="1" promptTitle="注意" prompt="左の黄色カラム「あり」を選択しないと単位加算されません。_x000a_検査の例：抗体検査、骨密度検査、自院で行ったHbA1ｃ測定、血液検査、GCFペリオトロン、SNPs検査等、申請症例の歯周治療に不可欠であった検査_x000a_" sqref="D11" xr:uid="{2BA704E8-4E1E-42EB-9272-850FC6DB023E}"/>
    <dataValidation type="whole" allowBlank="1" showInputMessage="1" showErrorMessage="1" promptTitle="注意" prompt="インプラント埋入後のメインテナンス、周囲粘膜炎、周囲炎への対応に対しては、現時点では単位を付与していません。" sqref="D42" xr:uid="{5A2135C4-4A1C-487C-BD09-ED1E7BA4D45C}">
      <formula1>0</formula1>
      <formula2>32</formula2>
    </dataValidation>
    <dataValidation type="whole" allowBlank="1" showInputMessage="1" showErrorMessage="1" promptTitle="注意" prompt="既にSPT中であった症例については、「最近5カ年の専門医有効期間」開始後の歯数を入力して下さい。" sqref="D3:E3" xr:uid="{AFD30BC2-50D1-4392-9CF2-13DBF804ABD6}">
      <formula1>0</formula1>
      <formula2>32</formula2>
    </dataValidation>
    <dataValidation allowBlank="1" showInputMessage="1" showErrorMessage="1" promptTitle="注意" prompt="専門医資格有効期限開始時に、既にSPT中であった症例については、その患者さんの歯周治療を開始したときの診断名を選択して下さい。" sqref="B7" xr:uid="{F90CD4BB-83AB-42AC-930B-AF00FB717979}"/>
    <dataValidation type="whole" allowBlank="1" showInputMessage="1" showErrorMessage="1" sqref="D35" xr:uid="{91EDFAF2-0909-4C66-8773-E03016628399}">
      <formula1>0</formula1>
      <formula2>D3</formula2>
    </dataValidation>
    <dataValidation type="whole" allowBlank="1" showInputMessage="1" showErrorMessage="1" sqref="D33" xr:uid="{CC0F8D2F-F15B-4540-9DF2-E5FADED1AE0F}">
      <formula1>0</formula1>
      <formula2>D3</formula2>
    </dataValidation>
    <dataValidation type="whole" allowBlank="1" showInputMessage="1" showErrorMessage="1" sqref="D31" xr:uid="{29E56C25-DB5A-4095-9D4F-711CEAA4B706}">
      <formula1>0</formula1>
      <formula2>D3</formula2>
    </dataValidation>
    <dataValidation type="whole" allowBlank="1" showInputMessage="1" showErrorMessage="1" promptTitle="注意" prompt="再SRPは、算定不可です" sqref="D17" xr:uid="{663D67A0-8053-430A-91B6-9817EE434581}">
      <formula1>0</formula1>
      <formula2>D3</formula2>
    </dataValidation>
    <dataValidation type="whole" allowBlank="1" showInputMessage="1" showErrorMessage="1" sqref="D43" xr:uid="{6DE0A8F2-4A9C-423B-8EFB-8AFC6C8C5DFD}">
      <formula1>0</formula1>
      <formula2>32</formula2>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2B0609DE-7D37-4166-8C83-63DF3959DB42}">
          <x14:formula1>
            <xm:f>Sheet23!$C$21:$C$23</xm:f>
          </x14:formula1>
          <xm:sqref>C11</xm:sqref>
        </x14:dataValidation>
        <x14:dataValidation type="list" allowBlank="1" showInputMessage="1" showErrorMessage="1" xr:uid="{F29ECC38-0E0A-48ED-B6D8-25B7433AC7FF}">
          <x14:formula1>
            <xm:f>Sheet23!$C$18:$C$20</xm:f>
          </x14:formula1>
          <xm:sqref>C9</xm:sqref>
        </x14:dataValidation>
        <x14:dataValidation type="list" allowBlank="1" showInputMessage="1" showErrorMessage="1" xr:uid="{964F9A34-95AE-4A61-9C4F-E304E8A17F41}">
          <x14:formula1>
            <xm:f>Sheet23!$C$73:$C$76</xm:f>
          </x14:formula1>
          <xm:sqref>C46</xm:sqref>
        </x14:dataValidation>
        <x14:dataValidation type="list" allowBlank="1" showInputMessage="1" showErrorMessage="1" xr:uid="{FEEDEC34-FB93-458F-8606-259755845D58}">
          <x14:formula1>
            <xm:f>Sheet23!$C$70:$C$72</xm:f>
          </x14:formula1>
          <xm:sqref>C44</xm:sqref>
        </x14:dataValidation>
        <x14:dataValidation type="list" allowBlank="1" showInputMessage="1" showErrorMessage="1" promptTitle="注意" prompt="専門医有効期限（5年）の中で実施したものに限る" xr:uid="{AB50134D-6A67-4C3A-9D49-8071C020FEB5}">
          <x14:formula1>
            <xm:f>Sheet23!$C$67:$C$69</xm:f>
          </x14:formula1>
          <xm:sqref>C43</xm:sqref>
        </x14:dataValidation>
        <x14:dataValidation type="list" allowBlank="1" showInputMessage="1" showErrorMessage="1" promptTitle="注意" prompt="専門医有効期限（5年）の中で埋入実施したものに限る" xr:uid="{4068AE83-5888-4FFE-90CF-6DD40324C8ED}">
          <x14:formula1>
            <xm:f>Sheet23!$C$64:$C$66</xm:f>
          </x14:formula1>
          <xm:sqref>C42</xm:sqref>
        </x14:dataValidation>
        <x14:dataValidation type="list" allowBlank="1" showInputMessage="1" showErrorMessage="1" promptTitle="注意" prompt="専門医有効期限（5年）の中で装着したものに限る。" xr:uid="{7C702A0A-DD3B-4E82-9B49-C7E881D27658}">
          <x14:formula1>
            <xm:f>Sheet23!$C$61:$C$63</xm:f>
          </x14:formula1>
          <xm:sqref>C41</xm:sqref>
        </x14:dataValidation>
        <x14:dataValidation type="list" allowBlank="1" showInputMessage="1" showErrorMessage="1" promptTitle="注意" prompt="専門医有効期限（5年）の中で装着実施したものに限る" xr:uid="{287ED352-D3D0-42C9-8924-2013F2743D57}">
          <x14:formula1>
            <xm:f>Sheet23!$C$58:$C$60</xm:f>
          </x14:formula1>
          <xm:sqref>C40</xm:sqref>
        </x14:dataValidation>
        <x14:dataValidation type="list" allowBlank="1" showInputMessage="1" showErrorMessage="1" promptTitle="注意" prompt="暗示療法のみの場合は算定不可" xr:uid="{EF3F4DBF-FAB2-4608-ADFB-EBF1A640BAF6}">
          <x14:formula1>
            <xm:f>Sheet23!$C$55:$C$57</xm:f>
          </x14:formula1>
          <xm:sqref>C37</xm:sqref>
        </x14:dataValidation>
        <x14:dataValidation type="list" allowBlank="1" showInputMessage="1" showErrorMessage="1" promptTitle="注意" prompt="暫間固定が施された歯の本数に単位を付与します。暫間固定が脱離して再び行うことはよくあることですが、2回目以降の暫間固定は対象外とします。" xr:uid="{2691D52E-5448-43B1-BA97-74C49670C372}">
          <x14:formula1>
            <xm:f>Sheet23!$C$52:$C$54</xm:f>
          </x14:formula1>
          <xm:sqref>C35</xm:sqref>
        </x14:dataValidation>
        <x14:dataValidation type="list" allowBlank="1" showInputMessage="1" showErrorMessage="1" promptTitle="注意" prompt="1歯一回のみ単位付与です。ある1つの歯に複数回咬合調整を行っても1歯一回とし、「咬合調整を処置した歯の本数×単位」が合計になります。" xr:uid="{77EA21A3-95B1-4D2B-B8B3-13A5F16E2D86}">
          <x14:formula1>
            <xm:f>Sheet23!$C$49:$C$51</xm:f>
          </x14:formula1>
          <xm:sqref>C33</xm:sqref>
        </x14:dataValidation>
        <x14:dataValidation type="list" allowBlank="1" showInputMessage="1" showErrorMessage="1" xr:uid="{F14B3EC3-482F-4FD8-81B8-CF0B7748C701}">
          <x14:formula1>
            <xm:f>Sheet23!$C$46:$C$48</xm:f>
          </x14:formula1>
          <xm:sqref>C31</xm:sqref>
        </x14:dataValidation>
        <x14:dataValidation type="list" allowBlank="1" showInputMessage="1" showErrorMessage="1" xr:uid="{12595D33-9E46-4138-9398-82EB042E674B}">
          <x14:formula1>
            <xm:f>Sheet23!$C$36:$C$38</xm:f>
          </x14:formula1>
          <xm:sqref>C19</xm:sqref>
        </x14:dataValidation>
        <x14:dataValidation type="list" allowBlank="1" showInputMessage="1" showErrorMessage="1" promptTitle="注意" prompt="再スケーリングは算定不可です" xr:uid="{932B0971-38C7-4CC9-9201-37DAF9F5E4AF}">
          <x14:formula1>
            <xm:f>Sheet23!$C$28:$C$34</xm:f>
          </x14:formula1>
          <xm:sqref>C15</xm:sqref>
        </x14:dataValidation>
        <x14:dataValidation type="list" allowBlank="1" showInputMessage="1" showErrorMessage="1" promptTitle="他科との連携" prompt="医科や介護施設など特別な配慮を必要とした場合や、歯科では難抜歯、顎関節症、歯科麻酔などの連携を想定しています。高度で専門的な歯周治療を行う上で不可欠だった連携を行った場合に算定して下さい。" xr:uid="{64FB97E0-A17B-48DD-BDC3-399A8BA2A86D}">
          <x14:formula1>
            <xm:f>Sheet23!$C$24:$C$27</xm:f>
          </x14:formula1>
          <xm:sqref>C13</xm:sqref>
        </x14:dataValidation>
        <x14:dataValidation type="list" allowBlank="1" showInputMessage="1" showErrorMessage="1" promptTitle="注意" prompt="「最近5カ年の専門医有効期間」の開始時に既にSPT中であった症例については、その患者さんの歯周治療を最もはじめに開始したときの診断名を選択して下さい。例：8年メンテしている患者さんでは8年前の診断を選択して下さい。" xr:uid="{D3B129BF-7665-4F8A-87A8-187FC862282F}">
          <x14:formula1>
            <xm:f>Sheet23!$C$2:$C$14</xm:f>
          </x14:formula1>
          <xm:sqref>C7</xm:sqref>
        </x14:dataValidation>
        <x14:dataValidation type="list" allowBlank="1" showInputMessage="1" showErrorMessage="1" xr:uid="{AC117A52-5247-4F33-991F-2739F6A76238}">
          <x14:formula1>
            <xm:f>Sheet23!$C$3:$C$17</xm:f>
          </x14:formula1>
          <xm:sqref>D7:E8</xm:sqref>
        </x14:dataValidation>
        <x14:dataValidation type="list" allowBlank="1" showInputMessage="1" showErrorMessage="1" xr:uid="{640D0511-DB5D-44D0-BE7E-40A36D5DA856}">
          <x14:formula1>
            <xm:f>Sheet23!$C$25:$C$33</xm:f>
          </x14:formula1>
          <xm:sqref>E52</xm:sqref>
        </x14:dataValidation>
        <x14:dataValidation type="list" allowBlank="1" showInputMessage="1" showErrorMessage="1" xr:uid="{CCBE3349-57F4-4F45-B74D-C356D000895F}">
          <x14:formula1>
            <xm:f>Sheet23!$C$22:$C$23</xm:f>
          </x14:formula1>
          <xm:sqref>D45:E49</xm:sqref>
        </x14:dataValidation>
        <x14:dataValidation type="list" allowBlank="1" showInputMessage="1" showErrorMessage="1" xr:uid="{43AF817E-F781-4332-8932-A2CA95F930D9}">
          <x14:formula1>
            <xm:f>Sheet23!$C$19:$C$20</xm:f>
          </x14:formula1>
          <xm:sqref>D9:E10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3D71D-C38E-4707-A2F7-004C5760C124}">
  <sheetPr codeName="Sheet10"/>
  <dimension ref="A1:P82"/>
  <sheetViews>
    <sheetView workbookViewId="0">
      <pane xSplit="1" ySplit="6" topLeftCell="B7" activePane="bottomRight" state="frozen"/>
      <selection pane="topRight" activeCell="B1" sqref="B1"/>
      <selection pane="bottomLeft" activeCell="A7" sqref="A7"/>
      <selection pane="bottomRight" activeCell="C22" sqref="C22:C29"/>
    </sheetView>
  </sheetViews>
  <sheetFormatPr defaultRowHeight="18.75" x14ac:dyDescent="0.4"/>
  <cols>
    <col min="1" max="1" width="15.75" customWidth="1"/>
    <col min="2" max="2" width="21.25" customWidth="1"/>
    <col min="3" max="3" width="21.75" customWidth="1"/>
    <col min="4" max="4" width="12.5" customWidth="1"/>
    <col min="5" max="5" width="4" customWidth="1"/>
    <col min="6" max="6" width="5.375" customWidth="1"/>
    <col min="7" max="7" width="3.375" customWidth="1"/>
    <col min="8" max="8" width="21.375" customWidth="1"/>
    <col min="9" max="9" width="1.875" customWidth="1"/>
    <col min="10" max="10" width="13.875" customWidth="1"/>
    <col min="11" max="11" width="24" customWidth="1"/>
    <col min="12" max="12" width="6.375" customWidth="1"/>
    <col min="13" max="13" width="8.875" customWidth="1"/>
  </cols>
  <sheetData>
    <row r="1" spans="1:16" ht="19.5" thickBot="1" x14ac:dyDescent="0.45">
      <c r="A1">
        <f>K3</f>
        <v>0</v>
      </c>
    </row>
    <row r="2" spans="1:16" ht="36.75" customHeight="1" thickTop="1" thickBot="1" x14ac:dyDescent="0.45">
      <c r="A2" s="139" t="s">
        <v>66</v>
      </c>
      <c r="B2" s="139" t="s">
        <v>68</v>
      </c>
      <c r="C2" s="133" t="s">
        <v>132</v>
      </c>
      <c r="D2" s="141" t="s">
        <v>130</v>
      </c>
      <c r="E2" s="142"/>
      <c r="F2" s="142"/>
      <c r="G2" s="143"/>
      <c r="H2" s="135" t="s">
        <v>71</v>
      </c>
      <c r="I2" s="137"/>
      <c r="J2" s="139" t="s">
        <v>67</v>
      </c>
      <c r="K2" s="36" t="s">
        <v>69</v>
      </c>
    </row>
    <row r="3" spans="1:16" ht="51.75" customHeight="1" thickTop="1" thickBot="1" x14ac:dyDescent="0.45">
      <c r="A3" s="140"/>
      <c r="B3" s="140"/>
      <c r="C3" s="134"/>
      <c r="D3" s="146"/>
      <c r="E3" s="147"/>
      <c r="F3" s="144" t="s">
        <v>63</v>
      </c>
      <c r="G3" s="145"/>
      <c r="H3" s="136"/>
      <c r="I3" s="138"/>
      <c r="J3" s="140"/>
      <c r="K3" s="10">
        <f>SUM(F7:F46)</f>
        <v>0</v>
      </c>
    </row>
    <row r="4" spans="1:16" ht="19.5" thickTop="1" x14ac:dyDescent="0.4"/>
    <row r="5" spans="1:16" ht="19.5" thickBot="1" x14ac:dyDescent="0.45">
      <c r="B5" t="s">
        <v>85</v>
      </c>
    </row>
    <row r="6" spans="1:16" ht="21" thickTop="1" thickBot="1" x14ac:dyDescent="0.45">
      <c r="B6" t="s">
        <v>87</v>
      </c>
      <c r="C6" s="38" t="s">
        <v>5</v>
      </c>
      <c r="D6" s="15" t="s">
        <v>7</v>
      </c>
      <c r="E6" s="5"/>
      <c r="F6" s="16" t="s">
        <v>13</v>
      </c>
      <c r="G6" s="41"/>
      <c r="J6" s="42"/>
      <c r="K6" s="43"/>
      <c r="L6" s="43"/>
      <c r="M6" s="44"/>
    </row>
    <row r="7" spans="1:16" ht="16.5" customHeight="1" thickTop="1" thickBot="1" x14ac:dyDescent="0.45">
      <c r="B7" t="s">
        <v>0</v>
      </c>
      <c r="C7" s="39" t="s">
        <v>82</v>
      </c>
      <c r="D7" s="8"/>
      <c r="E7" s="8"/>
      <c r="F7" s="13">
        <f>IFERROR(VLOOKUP(C7, Sheet23!$C$3:$D$14, 2, FALSE), 0)</f>
        <v>0</v>
      </c>
      <c r="G7" s="41"/>
      <c r="J7" t="s">
        <v>85</v>
      </c>
      <c r="K7" s="45"/>
      <c r="L7" s="45"/>
      <c r="M7" s="46"/>
      <c r="N7" s="20"/>
      <c r="O7" s="9"/>
      <c r="P7" s="9"/>
    </row>
    <row r="8" spans="1:16" ht="16.5" customHeight="1" thickTop="1" thickBot="1" x14ac:dyDescent="0.45">
      <c r="C8" s="1"/>
      <c r="D8" s="8"/>
      <c r="E8" s="8"/>
      <c r="G8" s="41"/>
      <c r="J8" t="s">
        <v>86</v>
      </c>
      <c r="K8" t="s">
        <v>86</v>
      </c>
      <c r="M8" s="22"/>
      <c r="N8" s="20"/>
      <c r="O8" s="9"/>
      <c r="P8" s="9"/>
    </row>
    <row r="9" spans="1:16" ht="16.5" customHeight="1" thickTop="1" thickBot="1" x14ac:dyDescent="0.45">
      <c r="B9" t="s">
        <v>1</v>
      </c>
      <c r="C9" s="40" t="s">
        <v>82</v>
      </c>
      <c r="D9" s="2"/>
      <c r="E9" s="2"/>
      <c r="F9" s="13">
        <f>IFERROR(VLOOKUP(C9, Sheet23!$C$18:$D$20, 2, FALSE), 0)</f>
        <v>0</v>
      </c>
      <c r="G9" s="41"/>
      <c r="J9" s="23" t="s">
        <v>53</v>
      </c>
      <c r="K9" s="48" t="s">
        <v>88</v>
      </c>
      <c r="L9" s="24" t="s">
        <v>62</v>
      </c>
      <c r="M9" s="25"/>
      <c r="N9" s="20"/>
      <c r="O9" s="9"/>
      <c r="P9" s="9"/>
    </row>
    <row r="10" spans="1:16" ht="16.5" customHeight="1" thickTop="1" thickBot="1" x14ac:dyDescent="0.45">
      <c r="D10" s="2"/>
      <c r="E10" s="2"/>
      <c r="G10" s="41"/>
      <c r="J10" s="49" t="s">
        <v>89</v>
      </c>
      <c r="K10" t="s">
        <v>81</v>
      </c>
      <c r="L10" s="26"/>
      <c r="M10" s="27">
        <v>10</v>
      </c>
      <c r="N10" s="20"/>
      <c r="O10" s="9"/>
      <c r="P10" s="9"/>
    </row>
    <row r="11" spans="1:16" ht="16.5" customHeight="1" thickTop="1" thickBot="1" x14ac:dyDescent="0.45">
      <c r="B11" t="s">
        <v>2</v>
      </c>
      <c r="C11" s="40" t="s">
        <v>82</v>
      </c>
      <c r="D11" s="37"/>
      <c r="E11" s="11" t="s">
        <v>64</v>
      </c>
      <c r="F11" s="13">
        <f>G11*D11</f>
        <v>0</v>
      </c>
      <c r="G11" s="41">
        <f>IFERROR(VLOOKUP(C11, Sheet23!$C$22:$D$23, 2, FALSE), 0)</f>
        <v>0</v>
      </c>
      <c r="J11" s="49" t="s">
        <v>90</v>
      </c>
      <c r="K11" t="s">
        <v>43</v>
      </c>
      <c r="L11" s="26"/>
      <c r="M11" s="27">
        <v>10</v>
      </c>
      <c r="N11" s="20"/>
      <c r="O11" s="9"/>
      <c r="P11" s="9"/>
    </row>
    <row r="12" spans="1:16" ht="16.5" customHeight="1" thickTop="1" thickBot="1" x14ac:dyDescent="0.45">
      <c r="D12" s="2"/>
      <c r="E12" s="2"/>
      <c r="G12" s="41"/>
      <c r="J12" s="49" t="s">
        <v>91</v>
      </c>
      <c r="K12" t="s">
        <v>44</v>
      </c>
      <c r="L12" s="26"/>
      <c r="M12" s="27">
        <v>20</v>
      </c>
      <c r="N12" s="20"/>
      <c r="O12" s="9"/>
      <c r="P12" s="9"/>
    </row>
    <row r="13" spans="1:16" ht="16.5" customHeight="1" thickTop="1" thickBot="1" x14ac:dyDescent="0.45">
      <c r="B13" t="s">
        <v>127</v>
      </c>
      <c r="C13" s="40" t="s">
        <v>82</v>
      </c>
      <c r="D13" s="2"/>
      <c r="E13" s="2"/>
      <c r="F13" s="13">
        <f>IFERROR(VLOOKUP(C13, Sheet23!$C$24:$D$27, 2, FALSE), 0)</f>
        <v>0</v>
      </c>
      <c r="G13" s="41"/>
      <c r="H13" s="35" t="s">
        <v>70</v>
      </c>
      <c r="J13" s="49" t="s">
        <v>92</v>
      </c>
      <c r="K13" t="s">
        <v>45</v>
      </c>
      <c r="L13" s="26"/>
      <c r="M13" s="27">
        <v>30</v>
      </c>
      <c r="N13" s="20"/>
      <c r="O13" s="9"/>
      <c r="P13" s="9"/>
    </row>
    <row r="14" spans="1:16" ht="16.5" customHeight="1" thickTop="1" thickBot="1" x14ac:dyDescent="0.45">
      <c r="D14" s="2"/>
      <c r="E14" s="2"/>
      <c r="G14" s="41"/>
      <c r="J14" s="49" t="s">
        <v>93</v>
      </c>
      <c r="K14" s="28" t="s">
        <v>46</v>
      </c>
      <c r="L14" s="26"/>
      <c r="M14" s="27">
        <v>5</v>
      </c>
      <c r="N14" s="20"/>
      <c r="O14" s="9"/>
      <c r="P14" s="9"/>
    </row>
    <row r="15" spans="1:16" ht="16.5" customHeight="1" thickTop="1" thickBot="1" x14ac:dyDescent="0.45">
      <c r="B15" t="s">
        <v>4</v>
      </c>
      <c r="C15" s="40" t="s">
        <v>82</v>
      </c>
      <c r="D15" s="2"/>
      <c r="E15" s="2"/>
      <c r="F15" s="13">
        <f>IFERROR(VLOOKUP(C15, Sheet23!$C$28:$D$34, 2, FALSE), 0)</f>
        <v>0</v>
      </c>
      <c r="G15" s="41"/>
      <c r="H15" s="35" t="s">
        <v>70</v>
      </c>
      <c r="J15" s="23"/>
      <c r="K15" s="9" t="s">
        <v>61</v>
      </c>
      <c r="L15" s="29">
        <f>L10*M10+L11*M11+L12*M12+L13*M13+L14*M14</f>
        <v>0</v>
      </c>
      <c r="M15" s="30"/>
      <c r="N15" s="20"/>
      <c r="O15" s="9"/>
      <c r="P15" s="9"/>
    </row>
    <row r="16" spans="1:16" ht="16.5" customHeight="1" thickTop="1" thickBot="1" x14ac:dyDescent="0.45">
      <c r="D16" s="2"/>
      <c r="E16" s="2"/>
      <c r="G16" s="41"/>
      <c r="J16" s="23"/>
      <c r="K16" s="9"/>
      <c r="L16" s="9"/>
      <c r="M16" s="30"/>
      <c r="N16" s="20"/>
      <c r="O16" s="9"/>
      <c r="P16" s="9"/>
    </row>
    <row r="17" spans="1:16" ht="16.5" customHeight="1" thickBot="1" x14ac:dyDescent="0.45">
      <c r="B17" t="s">
        <v>6</v>
      </c>
      <c r="D17" s="12"/>
      <c r="E17" s="11" t="s">
        <v>63</v>
      </c>
      <c r="F17" s="13">
        <f>3*D17</f>
        <v>0</v>
      </c>
      <c r="G17" s="41"/>
      <c r="J17" s="23" t="s">
        <v>54</v>
      </c>
      <c r="K17" t="s">
        <v>81</v>
      </c>
      <c r="L17" s="26"/>
      <c r="M17" s="27">
        <v>10</v>
      </c>
      <c r="N17" s="20"/>
      <c r="O17" s="9"/>
      <c r="P17" s="9"/>
    </row>
    <row r="18" spans="1:16" ht="16.5" customHeight="1" thickBot="1" x14ac:dyDescent="0.45">
      <c r="D18" s="2"/>
      <c r="E18" s="2"/>
      <c r="G18" s="41"/>
      <c r="J18" s="23"/>
      <c r="K18" t="s">
        <v>43</v>
      </c>
      <c r="L18" s="26"/>
      <c r="M18" s="27">
        <v>10</v>
      </c>
      <c r="N18" s="20"/>
      <c r="O18" s="9"/>
      <c r="P18" s="9"/>
    </row>
    <row r="19" spans="1:16" ht="16.5" customHeight="1" thickTop="1" thickBot="1" x14ac:dyDescent="0.45">
      <c r="A19" s="47"/>
      <c r="B19" t="s">
        <v>80</v>
      </c>
      <c r="C19" s="40" t="s">
        <v>82</v>
      </c>
      <c r="D19" s="37"/>
      <c r="E19" s="11" t="s">
        <v>65</v>
      </c>
      <c r="F19" s="13">
        <f>G19*D19</f>
        <v>0</v>
      </c>
      <c r="G19" s="41">
        <f>IFERROR(VLOOKUP(C19, Sheet23!$C$37:$D$38, 2, FALSE), 0)</f>
        <v>0</v>
      </c>
      <c r="J19" s="23"/>
      <c r="K19" t="s">
        <v>44</v>
      </c>
      <c r="L19" s="26"/>
      <c r="M19" s="27">
        <v>20</v>
      </c>
      <c r="N19" s="20"/>
      <c r="O19" s="9"/>
      <c r="P19" s="9"/>
    </row>
    <row r="20" spans="1:16" ht="16.5" customHeight="1" thickTop="1" thickBot="1" x14ac:dyDescent="0.45">
      <c r="D20" s="2"/>
      <c r="E20" s="2"/>
      <c r="G20" s="41"/>
      <c r="J20" s="23"/>
      <c r="K20" t="s">
        <v>45</v>
      </c>
      <c r="L20" s="26"/>
      <c r="M20" s="27">
        <v>30</v>
      </c>
      <c r="N20" s="20"/>
      <c r="O20" s="9"/>
      <c r="P20" s="9"/>
    </row>
    <row r="21" spans="1:16" ht="16.5" customHeight="1" thickBot="1" x14ac:dyDescent="0.45">
      <c r="B21" t="s">
        <v>8</v>
      </c>
      <c r="C21" s="6" t="s">
        <v>84</v>
      </c>
      <c r="D21" s="12"/>
      <c r="E21" s="11" t="s">
        <v>64</v>
      </c>
      <c r="G21" s="41"/>
      <c r="J21" s="23"/>
      <c r="K21" s="28" t="s">
        <v>46</v>
      </c>
      <c r="L21" s="26"/>
      <c r="M21" s="27">
        <v>5</v>
      </c>
      <c r="N21" s="20"/>
      <c r="O21" s="9"/>
      <c r="P21" s="9"/>
    </row>
    <row r="22" spans="1:16" ht="16.5" customHeight="1" x14ac:dyDescent="0.4">
      <c r="B22" s="6" t="s">
        <v>72</v>
      </c>
      <c r="C22" s="148" t="s">
        <v>134</v>
      </c>
      <c r="D22" s="2"/>
      <c r="E22" s="2"/>
      <c r="F22" s="14">
        <f>L15</f>
        <v>0</v>
      </c>
      <c r="G22" s="41"/>
      <c r="J22" s="23"/>
      <c r="K22" s="9" t="s">
        <v>61</v>
      </c>
      <c r="L22" s="29">
        <f>L17*M17+L18*M18+L19*M19+L20*M20+L21*M21</f>
        <v>0</v>
      </c>
      <c r="M22" s="30"/>
      <c r="N22" s="20"/>
      <c r="O22" s="9"/>
      <c r="P22" s="9"/>
    </row>
    <row r="23" spans="1:16" ht="16.5" customHeight="1" x14ac:dyDescent="0.4">
      <c r="B23" s="6" t="s">
        <v>73</v>
      </c>
      <c r="C23" s="149"/>
      <c r="D23" s="2"/>
      <c r="E23" s="2"/>
      <c r="F23" s="14">
        <f>L22</f>
        <v>0</v>
      </c>
      <c r="G23" s="41"/>
      <c r="J23" s="23"/>
      <c r="K23" s="9"/>
      <c r="L23" s="9"/>
      <c r="M23" s="30"/>
      <c r="N23" s="20"/>
      <c r="O23" s="9"/>
      <c r="P23" s="9"/>
    </row>
    <row r="24" spans="1:16" ht="16.5" customHeight="1" thickBot="1" x14ac:dyDescent="0.45">
      <c r="B24" s="6" t="s">
        <v>74</v>
      </c>
      <c r="C24" s="149"/>
      <c r="D24" s="2"/>
      <c r="E24" s="2"/>
      <c r="F24" s="14">
        <f>L30</f>
        <v>0</v>
      </c>
      <c r="G24" s="41"/>
      <c r="J24" s="23"/>
      <c r="M24" s="25"/>
      <c r="N24" s="20"/>
      <c r="O24" s="9"/>
      <c r="P24" s="9"/>
    </row>
    <row r="25" spans="1:16" ht="16.5" customHeight="1" thickBot="1" x14ac:dyDescent="0.45">
      <c r="B25" s="6" t="s">
        <v>75</v>
      </c>
      <c r="C25" s="149"/>
      <c r="D25" s="2"/>
      <c r="E25" s="2"/>
      <c r="F25" s="14">
        <f>L40</f>
        <v>0</v>
      </c>
      <c r="G25" s="41"/>
      <c r="J25" s="23" t="s">
        <v>55</v>
      </c>
      <c r="K25" t="s">
        <v>81</v>
      </c>
      <c r="L25" s="26"/>
      <c r="M25" s="27">
        <v>10</v>
      </c>
      <c r="N25" s="20"/>
      <c r="O25" s="9"/>
      <c r="P25" s="9"/>
    </row>
    <row r="26" spans="1:16" ht="16.5" customHeight="1" thickBot="1" x14ac:dyDescent="0.45">
      <c r="B26" s="6" t="s">
        <v>76</v>
      </c>
      <c r="C26" s="149"/>
      <c r="D26" s="2"/>
      <c r="E26" s="2"/>
      <c r="F26" s="14">
        <f>L48</f>
        <v>0</v>
      </c>
      <c r="G26" s="41"/>
      <c r="J26" s="23"/>
      <c r="K26" t="s">
        <v>43</v>
      </c>
      <c r="L26" s="26"/>
      <c r="M26" s="27">
        <v>10</v>
      </c>
      <c r="N26" s="20"/>
      <c r="O26" s="9"/>
      <c r="P26" s="9"/>
    </row>
    <row r="27" spans="1:16" ht="16.5" customHeight="1" thickBot="1" x14ac:dyDescent="0.45">
      <c r="B27" s="6" t="s">
        <v>77</v>
      </c>
      <c r="C27" s="149"/>
      <c r="D27" s="2"/>
      <c r="E27" s="2"/>
      <c r="F27" s="14">
        <f>L56</f>
        <v>0</v>
      </c>
      <c r="G27" s="41"/>
      <c r="J27" s="23"/>
      <c r="K27" t="s">
        <v>44</v>
      </c>
      <c r="L27" s="26"/>
      <c r="M27" s="27">
        <v>20</v>
      </c>
      <c r="N27" s="20"/>
      <c r="O27" s="9"/>
      <c r="P27" s="9"/>
    </row>
    <row r="28" spans="1:16" ht="16.5" customHeight="1" thickBot="1" x14ac:dyDescent="0.45">
      <c r="B28" s="6" t="s">
        <v>78</v>
      </c>
      <c r="C28" s="149"/>
      <c r="D28" s="2"/>
      <c r="E28" s="2"/>
      <c r="F28" s="14">
        <f>L64</f>
        <v>0</v>
      </c>
      <c r="G28" s="41"/>
      <c r="J28" s="23"/>
      <c r="K28" t="s">
        <v>45</v>
      </c>
      <c r="L28" s="26"/>
      <c r="M28" s="27">
        <v>30</v>
      </c>
      <c r="N28" s="20"/>
      <c r="O28" s="9"/>
      <c r="P28" s="9"/>
    </row>
    <row r="29" spans="1:16" ht="16.5" customHeight="1" thickBot="1" x14ac:dyDescent="0.45">
      <c r="B29" s="6" t="s">
        <v>79</v>
      </c>
      <c r="C29" s="150"/>
      <c r="D29" s="2"/>
      <c r="E29" s="2"/>
      <c r="F29" s="14">
        <f>L72</f>
        <v>0</v>
      </c>
      <c r="G29" s="41"/>
      <c r="J29" s="23"/>
      <c r="K29" s="28" t="s">
        <v>46</v>
      </c>
      <c r="L29" s="26"/>
      <c r="M29" s="27">
        <v>5</v>
      </c>
      <c r="N29" s="20"/>
      <c r="O29" s="9"/>
      <c r="P29" s="9"/>
    </row>
    <row r="30" spans="1:16" ht="16.5" customHeight="1" thickBot="1" x14ac:dyDescent="0.45">
      <c r="D30" s="2"/>
      <c r="E30" s="2"/>
      <c r="F30" s="6"/>
      <c r="G30" s="41"/>
      <c r="J30" s="23"/>
      <c r="K30" s="9" t="s">
        <v>61</v>
      </c>
      <c r="L30" s="29">
        <f>L25*M25+L26*M26+L27*M27+L28*M28+L29*M29</f>
        <v>0</v>
      </c>
      <c r="M30" s="30"/>
      <c r="N30" s="20"/>
      <c r="O30" s="9"/>
      <c r="P30" s="9"/>
    </row>
    <row r="31" spans="1:16" ht="60.75" customHeight="1" thickTop="1" thickBot="1" x14ac:dyDescent="0.45">
      <c r="B31" s="4" t="s">
        <v>109</v>
      </c>
      <c r="C31" s="40" t="s">
        <v>82</v>
      </c>
      <c r="D31" s="37"/>
      <c r="E31" s="11" t="s">
        <v>63</v>
      </c>
      <c r="F31" s="13">
        <f>5*D31</f>
        <v>0</v>
      </c>
      <c r="G31" s="41"/>
      <c r="J31" s="23"/>
      <c r="K31" s="9"/>
      <c r="L31" s="9"/>
      <c r="M31" s="30"/>
      <c r="N31" s="20"/>
      <c r="O31" s="9"/>
      <c r="P31" s="9"/>
    </row>
    <row r="32" spans="1:16" ht="16.5" customHeight="1" thickTop="1" thickBot="1" x14ac:dyDescent="0.45">
      <c r="D32" s="2"/>
      <c r="E32" s="2"/>
      <c r="G32" s="41"/>
      <c r="J32" s="23"/>
      <c r="K32" s="9"/>
      <c r="L32" s="9"/>
      <c r="M32" s="30"/>
      <c r="N32" s="20"/>
      <c r="O32" s="9"/>
      <c r="P32" s="18"/>
    </row>
    <row r="33" spans="2:16" ht="18.75" customHeight="1" thickTop="1" thickBot="1" x14ac:dyDescent="0.45">
      <c r="B33" t="s">
        <v>9</v>
      </c>
      <c r="C33" s="40" t="s">
        <v>82</v>
      </c>
      <c r="D33" s="37"/>
      <c r="E33" s="11" t="s">
        <v>63</v>
      </c>
      <c r="F33" s="13">
        <f>1*D33</f>
        <v>0</v>
      </c>
      <c r="G33" s="41"/>
      <c r="J33" s="23"/>
      <c r="M33" s="25"/>
      <c r="N33" s="20"/>
      <c r="O33" s="17"/>
    </row>
    <row r="34" spans="2:16" ht="16.5" customHeight="1" thickTop="1" thickBot="1" x14ac:dyDescent="0.45">
      <c r="D34" s="2"/>
      <c r="E34" s="2"/>
      <c r="G34" s="41"/>
      <c r="J34" s="23" t="s">
        <v>56</v>
      </c>
      <c r="K34" t="s">
        <v>81</v>
      </c>
      <c r="L34" s="26"/>
      <c r="M34" s="27">
        <v>10</v>
      </c>
      <c r="N34" s="20"/>
      <c r="O34" s="17"/>
    </row>
    <row r="35" spans="2:16" ht="16.5" customHeight="1" thickTop="1" thickBot="1" x14ac:dyDescent="0.45">
      <c r="B35" t="s">
        <v>10</v>
      </c>
      <c r="C35" s="40" t="s">
        <v>82</v>
      </c>
      <c r="D35" s="37"/>
      <c r="E35" s="11" t="s">
        <v>63</v>
      </c>
      <c r="F35" s="13">
        <f>1*D35</f>
        <v>0</v>
      </c>
      <c r="G35" s="41"/>
      <c r="J35" s="23"/>
      <c r="K35" t="s">
        <v>43</v>
      </c>
      <c r="L35" s="26"/>
      <c r="M35" s="27">
        <v>10</v>
      </c>
      <c r="N35" s="20"/>
      <c r="O35" s="17"/>
    </row>
    <row r="36" spans="2:16" ht="16.5" customHeight="1" thickTop="1" thickBot="1" x14ac:dyDescent="0.45">
      <c r="D36" s="2"/>
      <c r="E36" s="2"/>
      <c r="G36" s="41"/>
      <c r="J36" s="23"/>
      <c r="K36" t="s">
        <v>44</v>
      </c>
      <c r="L36" s="26"/>
      <c r="M36" s="27">
        <v>20</v>
      </c>
      <c r="N36" s="20"/>
      <c r="O36" s="17"/>
    </row>
    <row r="37" spans="2:16" ht="16.5" customHeight="1" thickTop="1" thickBot="1" x14ac:dyDescent="0.45">
      <c r="B37" t="s">
        <v>11</v>
      </c>
      <c r="C37" s="40" t="s">
        <v>82</v>
      </c>
      <c r="D37" s="2"/>
      <c r="E37" s="2"/>
      <c r="F37" s="13">
        <f>IFERROR(VLOOKUP(C37, Sheet23!$C$56:$D$57, 2, FALSE), 0)</f>
        <v>0</v>
      </c>
      <c r="G37" s="41"/>
      <c r="J37" s="23"/>
      <c r="K37" t="s">
        <v>45</v>
      </c>
      <c r="L37" s="26"/>
      <c r="M37" s="27">
        <v>30</v>
      </c>
      <c r="N37" s="20"/>
      <c r="O37" s="9"/>
      <c r="P37" s="19"/>
    </row>
    <row r="38" spans="2:16" ht="16.5" customHeight="1" thickTop="1" thickBot="1" x14ac:dyDescent="0.45">
      <c r="D38" s="2"/>
      <c r="E38" s="2"/>
      <c r="G38" s="41"/>
      <c r="J38" s="23"/>
      <c r="K38" s="28" t="s">
        <v>46</v>
      </c>
      <c r="L38" s="26"/>
      <c r="M38" s="27">
        <v>5</v>
      </c>
      <c r="N38" s="20"/>
      <c r="O38" s="9"/>
      <c r="P38" s="9"/>
    </row>
    <row r="39" spans="2:16" ht="16.5" customHeight="1" thickBot="1" x14ac:dyDescent="0.45">
      <c r="B39" t="s">
        <v>12</v>
      </c>
      <c r="D39" s="2"/>
      <c r="E39" s="2"/>
      <c r="G39" s="41"/>
      <c r="J39" s="23"/>
      <c r="K39" s="28"/>
      <c r="L39" s="24"/>
      <c r="M39" s="27"/>
      <c r="N39" s="20"/>
      <c r="O39" s="9"/>
      <c r="P39" s="9"/>
    </row>
    <row r="40" spans="2:16" ht="16.5" customHeight="1" thickTop="1" thickBot="1" x14ac:dyDescent="0.45">
      <c r="B40" s="6" t="s">
        <v>14</v>
      </c>
      <c r="C40" s="40" t="s">
        <v>82</v>
      </c>
      <c r="D40" s="37"/>
      <c r="E40" s="11" t="s">
        <v>65</v>
      </c>
      <c r="F40" s="13">
        <f>G40*D40</f>
        <v>0</v>
      </c>
      <c r="G40" s="41">
        <f>IFERROR(VLOOKUP(C40, Sheet23!$C$59:$D$60, 2, FALSE), 0)</f>
        <v>0</v>
      </c>
      <c r="J40" s="23"/>
      <c r="K40" s="9" t="s">
        <v>61</v>
      </c>
      <c r="L40" s="29">
        <f>L34*M34+L35*M35+L36*M36+L37*M37+L38*M38</f>
        <v>0</v>
      </c>
      <c r="M40" s="30"/>
      <c r="N40" s="20"/>
      <c r="O40" s="9"/>
      <c r="P40" s="9"/>
    </row>
    <row r="41" spans="2:16" ht="16.5" customHeight="1" thickTop="1" thickBot="1" x14ac:dyDescent="0.45">
      <c r="B41" s="6" t="s">
        <v>15</v>
      </c>
      <c r="C41" s="40" t="s">
        <v>82</v>
      </c>
      <c r="D41" s="37"/>
      <c r="E41" s="11" t="s">
        <v>65</v>
      </c>
      <c r="F41" s="13">
        <f t="shared" ref="F41:F43" si="0">G41*D41</f>
        <v>0</v>
      </c>
      <c r="G41" s="41">
        <f>IFERROR(VLOOKUP(C41, Sheet23!$C$62:$D$63, 2, FALSE), 0)</f>
        <v>0</v>
      </c>
      <c r="J41" s="23"/>
      <c r="K41" s="9"/>
      <c r="L41" s="9"/>
      <c r="M41" s="30"/>
      <c r="N41" s="20"/>
      <c r="O41" s="9"/>
      <c r="P41" s="9"/>
    </row>
    <row r="42" spans="2:16" ht="16.5" customHeight="1" thickTop="1" thickBot="1" x14ac:dyDescent="0.45">
      <c r="B42" s="6" t="s">
        <v>16</v>
      </c>
      <c r="C42" s="40" t="s">
        <v>82</v>
      </c>
      <c r="D42" s="37"/>
      <c r="E42" s="11" t="s">
        <v>63</v>
      </c>
      <c r="F42" s="13">
        <f t="shared" si="0"/>
        <v>0</v>
      </c>
      <c r="G42" s="41">
        <f>IFERROR(VLOOKUP(C42, Sheet23!$C$65:$D$66, 2, FALSE), 0)</f>
        <v>0</v>
      </c>
      <c r="J42" s="23"/>
      <c r="M42" s="25"/>
      <c r="N42" s="20"/>
      <c r="O42" s="9"/>
      <c r="P42" s="9"/>
    </row>
    <row r="43" spans="2:16" ht="16.5" customHeight="1" thickTop="1" thickBot="1" x14ac:dyDescent="0.45">
      <c r="B43" s="6" t="s">
        <v>17</v>
      </c>
      <c r="C43" s="40" t="s">
        <v>82</v>
      </c>
      <c r="D43" s="37"/>
      <c r="E43" s="11" t="s">
        <v>63</v>
      </c>
      <c r="F43" s="13">
        <f t="shared" si="0"/>
        <v>0</v>
      </c>
      <c r="G43" s="41">
        <f>IFERROR(VLOOKUP(C43, Sheet23!$C$68:$D$69, 2, FALSE), 0)</f>
        <v>0</v>
      </c>
      <c r="J43" s="23" t="s">
        <v>57</v>
      </c>
      <c r="K43" t="s">
        <v>81</v>
      </c>
      <c r="L43" s="26"/>
      <c r="M43" s="27">
        <v>10</v>
      </c>
      <c r="N43" s="20"/>
      <c r="O43" s="9"/>
      <c r="P43" s="9"/>
    </row>
    <row r="44" spans="2:16" ht="16.5" customHeight="1" thickTop="1" thickBot="1" x14ac:dyDescent="0.45">
      <c r="B44" s="6" t="s">
        <v>18</v>
      </c>
      <c r="C44" s="40" t="s">
        <v>82</v>
      </c>
      <c r="D44" s="2"/>
      <c r="E44" s="2"/>
      <c r="F44" s="13">
        <f>IFERROR(VLOOKUP(C44, Sheet23!$C$71:$D$72, 2, FALSE), 0)</f>
        <v>0</v>
      </c>
      <c r="G44" s="41"/>
      <c r="J44" s="23"/>
      <c r="K44" t="s">
        <v>43</v>
      </c>
      <c r="L44" s="26"/>
      <c r="M44" s="27">
        <v>10</v>
      </c>
      <c r="N44" s="20"/>
      <c r="O44" s="9"/>
      <c r="P44" s="9"/>
    </row>
    <row r="45" spans="2:16" ht="16.5" customHeight="1" thickTop="1" thickBot="1" x14ac:dyDescent="0.45">
      <c r="D45" s="2"/>
      <c r="E45" s="2"/>
      <c r="G45" s="41"/>
      <c r="J45" s="23"/>
      <c r="K45" t="s">
        <v>44</v>
      </c>
      <c r="L45" s="26"/>
      <c r="M45" s="27">
        <v>20</v>
      </c>
      <c r="N45" s="20"/>
      <c r="O45" s="9"/>
      <c r="P45" s="9"/>
    </row>
    <row r="46" spans="2:16" ht="16.5" customHeight="1" thickTop="1" thickBot="1" x14ac:dyDescent="0.45">
      <c r="B46" t="s">
        <v>19</v>
      </c>
      <c r="C46" s="40" t="s">
        <v>82</v>
      </c>
      <c r="D46" s="2"/>
      <c r="E46" s="2"/>
      <c r="F46" s="13">
        <f>IFERROR(VLOOKUP(C46, Sheet23!$C$74:$D$76, 2, FALSE), 0)</f>
        <v>0</v>
      </c>
      <c r="G46" s="41"/>
      <c r="J46" s="23"/>
      <c r="K46" t="s">
        <v>45</v>
      </c>
      <c r="L46" s="26"/>
      <c r="M46" s="27">
        <v>30</v>
      </c>
      <c r="N46" s="20"/>
      <c r="O46" s="9"/>
      <c r="P46" s="9"/>
    </row>
    <row r="47" spans="2:16" ht="16.5" customHeight="1" thickTop="1" thickBot="1" x14ac:dyDescent="0.45">
      <c r="D47" s="2"/>
      <c r="E47" s="2"/>
      <c r="G47" s="41"/>
      <c r="J47" s="23"/>
      <c r="K47" s="28" t="s">
        <v>46</v>
      </c>
      <c r="L47" s="26"/>
      <c r="M47" s="27">
        <v>5</v>
      </c>
      <c r="N47" s="20"/>
      <c r="O47" s="9"/>
      <c r="P47" s="9"/>
    </row>
    <row r="48" spans="2:16" ht="16.5" customHeight="1" x14ac:dyDescent="0.4">
      <c r="D48" s="2"/>
      <c r="E48" s="2"/>
      <c r="J48" s="23"/>
      <c r="K48" s="9" t="s">
        <v>61</v>
      </c>
      <c r="L48" s="29">
        <f>L43*M43+L44*M44+L45*M45+L46*M46+L47*M47</f>
        <v>0</v>
      </c>
      <c r="M48" s="30"/>
      <c r="N48" s="20"/>
      <c r="O48" s="9"/>
      <c r="P48" s="9"/>
    </row>
    <row r="49" spans="2:16" ht="16.5" customHeight="1" x14ac:dyDescent="0.4">
      <c r="D49" s="2"/>
      <c r="E49" s="2"/>
      <c r="J49" s="23"/>
      <c r="K49" s="9"/>
      <c r="L49" s="9"/>
      <c r="M49" s="30"/>
      <c r="N49" s="20"/>
      <c r="O49" s="9"/>
      <c r="P49" s="9"/>
    </row>
    <row r="50" spans="2:16" ht="16.5" customHeight="1" thickBot="1" x14ac:dyDescent="0.45">
      <c r="D50" s="2"/>
      <c r="E50" s="2"/>
      <c r="J50" s="23"/>
      <c r="M50" s="25"/>
      <c r="N50" s="20"/>
      <c r="O50" s="9"/>
      <c r="P50" s="9"/>
    </row>
    <row r="51" spans="2:16" ht="16.5" customHeight="1" thickBot="1" x14ac:dyDescent="0.45">
      <c r="B51" s="124" t="s">
        <v>83</v>
      </c>
      <c r="C51" s="125"/>
      <c r="D51" s="126"/>
      <c r="E51" s="2"/>
      <c r="J51" s="23" t="s">
        <v>58</v>
      </c>
      <c r="K51" t="s">
        <v>81</v>
      </c>
      <c r="L51" s="26"/>
      <c r="M51" s="27">
        <v>10</v>
      </c>
      <c r="N51" s="20"/>
      <c r="O51" s="9"/>
      <c r="P51" s="9"/>
    </row>
    <row r="52" spans="2:16" ht="16.5" customHeight="1" thickBot="1" x14ac:dyDescent="0.45">
      <c r="B52" s="127"/>
      <c r="C52" s="128"/>
      <c r="D52" s="129"/>
      <c r="E52" s="2"/>
      <c r="J52" s="23"/>
      <c r="K52" t="s">
        <v>43</v>
      </c>
      <c r="L52" s="26"/>
      <c r="M52" s="27">
        <v>10</v>
      </c>
      <c r="N52" s="20"/>
      <c r="O52" s="9"/>
      <c r="P52" s="9"/>
    </row>
    <row r="53" spans="2:16" ht="16.5" customHeight="1" thickBot="1" x14ac:dyDescent="0.45">
      <c r="B53" s="127"/>
      <c r="C53" s="128"/>
      <c r="D53" s="129"/>
      <c r="J53" s="23"/>
      <c r="K53" t="s">
        <v>44</v>
      </c>
      <c r="L53" s="26"/>
      <c r="M53" s="27">
        <v>20</v>
      </c>
      <c r="N53" s="20"/>
      <c r="O53" s="9"/>
      <c r="P53" s="9"/>
    </row>
    <row r="54" spans="2:16" ht="16.5" customHeight="1" thickBot="1" x14ac:dyDescent="0.45">
      <c r="B54" s="127"/>
      <c r="C54" s="128"/>
      <c r="D54" s="129"/>
      <c r="J54" s="23"/>
      <c r="K54" t="s">
        <v>45</v>
      </c>
      <c r="L54" s="26"/>
      <c r="M54" s="27">
        <v>30</v>
      </c>
      <c r="N54" s="20"/>
      <c r="O54" s="9"/>
      <c r="P54" s="9"/>
    </row>
    <row r="55" spans="2:16" ht="16.5" customHeight="1" thickBot="1" x14ac:dyDescent="0.45">
      <c r="B55" s="127"/>
      <c r="C55" s="128"/>
      <c r="D55" s="129"/>
      <c r="J55" s="23"/>
      <c r="K55" s="28" t="s">
        <v>46</v>
      </c>
      <c r="L55" s="26"/>
      <c r="M55" s="27">
        <v>5</v>
      </c>
    </row>
    <row r="56" spans="2:16" ht="16.5" customHeight="1" x14ac:dyDescent="0.4">
      <c r="B56" s="127"/>
      <c r="C56" s="128"/>
      <c r="D56" s="129"/>
      <c r="J56" s="23"/>
      <c r="K56" s="9" t="s">
        <v>61</v>
      </c>
      <c r="L56" s="29">
        <f>L51*M51+L52*M52+L53*M53+L54*M54+L55*M55</f>
        <v>0</v>
      </c>
      <c r="M56" s="30"/>
    </row>
    <row r="57" spans="2:16" ht="16.5" customHeight="1" x14ac:dyDescent="0.4">
      <c r="B57" s="127"/>
      <c r="C57" s="128"/>
      <c r="D57" s="129"/>
      <c r="J57" s="23"/>
      <c r="M57" s="22"/>
    </row>
    <row r="58" spans="2:16" ht="16.5" customHeight="1" thickBot="1" x14ac:dyDescent="0.45">
      <c r="B58" s="127"/>
      <c r="C58" s="128"/>
      <c r="D58" s="129"/>
      <c r="J58" s="21"/>
      <c r="M58" s="25"/>
    </row>
    <row r="59" spans="2:16" ht="16.5" customHeight="1" thickBot="1" x14ac:dyDescent="0.45">
      <c r="B59" s="130"/>
      <c r="C59" s="131"/>
      <c r="D59" s="132"/>
      <c r="J59" s="23" t="s">
        <v>59</v>
      </c>
      <c r="K59" t="s">
        <v>81</v>
      </c>
      <c r="L59" s="26"/>
      <c r="M59" s="27">
        <v>10</v>
      </c>
    </row>
    <row r="60" spans="2:16" ht="16.5" customHeight="1" thickBot="1" x14ac:dyDescent="0.45">
      <c r="J60" s="23"/>
      <c r="K60" t="s">
        <v>43</v>
      </c>
      <c r="L60" s="26"/>
      <c r="M60" s="27">
        <v>10</v>
      </c>
    </row>
    <row r="61" spans="2:16" ht="16.5" customHeight="1" thickBot="1" x14ac:dyDescent="0.45">
      <c r="J61" s="23"/>
      <c r="K61" t="s">
        <v>44</v>
      </c>
      <c r="L61" s="26"/>
      <c r="M61" s="27">
        <v>20</v>
      </c>
    </row>
    <row r="62" spans="2:16" ht="16.5" customHeight="1" thickBot="1" x14ac:dyDescent="0.45">
      <c r="J62" s="23"/>
      <c r="K62" t="s">
        <v>45</v>
      </c>
      <c r="L62" s="26"/>
      <c r="M62" s="27">
        <v>30</v>
      </c>
    </row>
    <row r="63" spans="2:16" ht="16.5" customHeight="1" thickBot="1" x14ac:dyDescent="0.45">
      <c r="J63" s="23"/>
      <c r="K63" s="28" t="s">
        <v>46</v>
      </c>
      <c r="L63" s="26"/>
      <c r="M63" s="27">
        <v>5</v>
      </c>
    </row>
    <row r="64" spans="2:16" ht="16.5" customHeight="1" x14ac:dyDescent="0.4">
      <c r="J64" s="23"/>
      <c r="K64" s="9" t="s">
        <v>61</v>
      </c>
      <c r="L64" s="29">
        <f>L59*M59+L60*M60+L61*M61+L62*M62+L63*M63</f>
        <v>0</v>
      </c>
      <c r="M64" s="30"/>
    </row>
    <row r="65" spans="10:13" ht="16.5" customHeight="1" x14ac:dyDescent="0.4">
      <c r="J65" s="23"/>
      <c r="M65" s="22"/>
    </row>
    <row r="66" spans="10:13" ht="16.5" customHeight="1" thickBot="1" x14ac:dyDescent="0.45">
      <c r="J66" s="21"/>
      <c r="M66" s="25"/>
    </row>
    <row r="67" spans="10:13" ht="16.5" customHeight="1" thickBot="1" x14ac:dyDescent="0.45">
      <c r="J67" s="23" t="s">
        <v>60</v>
      </c>
      <c r="K67" t="s">
        <v>81</v>
      </c>
      <c r="L67" s="26"/>
      <c r="M67" s="27">
        <v>10</v>
      </c>
    </row>
    <row r="68" spans="10:13" ht="16.5" customHeight="1" thickBot="1" x14ac:dyDescent="0.45">
      <c r="J68" s="23"/>
      <c r="K68" t="s">
        <v>43</v>
      </c>
      <c r="L68" s="26"/>
      <c r="M68" s="27">
        <v>10</v>
      </c>
    </row>
    <row r="69" spans="10:13" ht="16.5" customHeight="1" thickBot="1" x14ac:dyDescent="0.45">
      <c r="J69" s="23"/>
      <c r="K69" t="s">
        <v>44</v>
      </c>
      <c r="L69" s="26"/>
      <c r="M69" s="27">
        <v>20</v>
      </c>
    </row>
    <row r="70" spans="10:13" ht="16.5" customHeight="1" thickBot="1" x14ac:dyDescent="0.45">
      <c r="J70" s="23"/>
      <c r="K70" t="s">
        <v>45</v>
      </c>
      <c r="L70" s="26"/>
      <c r="M70" s="27">
        <v>30</v>
      </c>
    </row>
    <row r="71" spans="10:13" ht="16.5" customHeight="1" thickBot="1" x14ac:dyDescent="0.45">
      <c r="J71" s="23"/>
      <c r="K71" s="28" t="s">
        <v>46</v>
      </c>
      <c r="L71" s="26"/>
      <c r="M71" s="27">
        <v>5</v>
      </c>
    </row>
    <row r="72" spans="10:13" ht="16.5" customHeight="1" thickBot="1" x14ac:dyDescent="0.45">
      <c r="J72" s="23"/>
      <c r="K72" s="32" t="s">
        <v>61</v>
      </c>
      <c r="L72" s="33">
        <f>L67*M67+L68*M68+L69*M69+L70*M70+L71*M71</f>
        <v>0</v>
      </c>
      <c r="M72" s="34"/>
    </row>
    <row r="73" spans="10:13" ht="16.5" customHeight="1" thickTop="1" thickBot="1" x14ac:dyDescent="0.45">
      <c r="J73" s="31"/>
    </row>
    <row r="74" spans="10:13" ht="16.5" customHeight="1" thickTop="1" x14ac:dyDescent="0.4"/>
    <row r="75" spans="10:13" ht="16.5" customHeight="1" x14ac:dyDescent="0.4"/>
    <row r="76" spans="10:13" ht="16.5" customHeight="1" x14ac:dyDescent="0.4"/>
    <row r="77" spans="10:13" ht="16.5" customHeight="1" x14ac:dyDescent="0.4"/>
    <row r="78" spans="10:13" ht="16.5" customHeight="1" x14ac:dyDescent="0.4"/>
    <row r="79" spans="10:13" ht="16.5" customHeight="1" x14ac:dyDescent="0.4"/>
    <row r="80" spans="10:13" ht="16.5" customHeight="1" x14ac:dyDescent="0.4"/>
    <row r="81" ht="16.5" customHeight="1" x14ac:dyDescent="0.4"/>
    <row r="82" ht="16.5" customHeight="1" x14ac:dyDescent="0.4"/>
  </sheetData>
  <mergeCells count="11">
    <mergeCell ref="J2:J3"/>
    <mergeCell ref="D3:E3"/>
    <mergeCell ref="F3:G3"/>
    <mergeCell ref="C22:C29"/>
    <mergeCell ref="B51:D59"/>
    <mergeCell ref="I2:I3"/>
    <mergeCell ref="A2:A3"/>
    <mergeCell ref="B2:B3"/>
    <mergeCell ref="C2:C3"/>
    <mergeCell ref="D2:G2"/>
    <mergeCell ref="H2:H3"/>
  </mergeCells>
  <phoneticPr fontId="1"/>
  <conditionalFormatting sqref="B17">
    <cfRule type="expression" dxfId="6" priority="5">
      <formula>D17&gt;D3</formula>
    </cfRule>
  </conditionalFormatting>
  <dataValidations count="18">
    <dataValidation allowBlank="1" showInputMessage="1" showErrorMessage="1" promptTitle="注意" prompt="歯冠形態修正も咬合調整に含みます。" sqref="B33" xr:uid="{52DDCF21-2206-40C7-B1F5-D744550D37EF}"/>
    <dataValidation allowBlank="1" showInputMessage="1" showErrorMessage="1" promptTitle="注意" prompt="1つの歯に、例えば①と②を併用した場合、高い方の単位（この例では②）で算定して下さい。ただし⑤根面処理は①や③に「加算」して算定が可です。" sqref="K9" xr:uid="{7422CA0A-7673-4250-AC10-6EE3951B5CA2}"/>
    <dataValidation allowBlank="1" showInputMessage="1" showErrorMessage="1" prompt="SPT期間中に、歯周外科処置を行った場合は外科フェーズへ、義歯再製作のばあいは口腔機能回復治療のフェーズに戻ると考えます。行った処置は、それぞれ算定して下さい。" sqref="B46" xr:uid="{294B653E-76FB-4FA9-9C74-C0970CB0E9EA}"/>
    <dataValidation allowBlank="1" showInputMessage="1" showErrorMessage="1" prompt="併用療法（例：EMD＋Bio-Oss）、自家骨移植、骨補填材料の応用も歯周組織再生療法1件とします。" sqref="K12:L12 K19:L19 K36:L36 K45:L45 K53:L53 K61:L61 K69:L69" xr:uid="{27CFFFA1-444E-467B-8A68-FFC59AA3CE35}"/>
    <dataValidation allowBlank="1" showInputMessage="1" showErrorMessage="1" prompt="組織付着療法とは、「歯周ポケット掻爬術」「新付着術」「フラップ手術」のこと" sqref="K10 K17 K25 K34 K43 K51 K59 K67" xr:uid="{89D0FC77-0915-4FEE-A235-CDB63742A543}"/>
    <dataValidation allowBlank="1" showInputMessage="1" showErrorMessage="1" promptTitle="例：24-27の歯周外科" prompt="24　フラップ手術_x000a_25　EMD_x000a_26　EMD＋Bio-Oss_x000a_27　フラップ手術＋根面レーザー_x000a_算定→組織付着×2、再生療法×2、レーザー応用×1" sqref="J9" xr:uid="{24BFC578-3FA6-436B-8F42-0E6F3407496C}"/>
    <dataValidation allowBlank="1" showInputMessage="1" showErrorMessage="1" prompt="根面処理、肉芽組織除去、骨切除や整形を想定している。レーザーによる殺菌は、本学会ガイドラインに収載されていないので現時点では算定不可。レーザーによる歯肉切除は切除療法で算定。" sqref="K47:L47 K55:L55 K63:L63 K71:L71" xr:uid="{4443F418-F7C9-4D1E-957D-87EEB5C282B6}"/>
    <dataValidation allowBlank="1" showInputMessage="1" showErrorMessage="1" promptTitle="注意" prompt="根面処理、肉芽組織除去、骨切除や整形を想定している。レーザーによる殺菌は、本学会ガイドラインに収載されていないので現時点では算定不可。レーザーによる歯肉切除は切除療法で算定。" sqref="K14:L14 K21:L21 K29:L29 K38:L38" xr:uid="{C46CD20B-B79E-40C6-9824-1C6CD50C47F5}"/>
    <dataValidation allowBlank="1" showInputMessage="1" showErrorMessage="1" promptTitle="組織付着療法とは" prompt="組織付着療法とは、「歯周ポケット掻爬術」「新付着術」「フラップ手術」のこと" sqref="L10 L17 L25 L34 L43 L51 L59 L67" xr:uid="{0E64B17A-B695-4138-A2FB-70B2B06412A9}"/>
    <dataValidation allowBlank="1" showInputMessage="1" showErrorMessage="1" promptTitle="注意" prompt="左の黄色カラム「あり」を選択しないと単位加算されません。_x000a_検査の例：抗体検査、骨密度検査、自院で行ったHbA1ｃ測定、血液検査、GCFペリオトロン、SNPs検査等、申請症例の歯周治療に不可欠であった検査_x000a_" sqref="D11" xr:uid="{955D7A25-FA8F-4F9F-95D7-89AE43A4B520}"/>
    <dataValidation type="whole" allowBlank="1" showInputMessage="1" showErrorMessage="1" promptTitle="注意" prompt="インプラント埋入後のメインテナンス、周囲粘膜炎、周囲炎への対応に対しては、現時点では単位を付与していません。" sqref="D42" xr:uid="{CBA36E3E-4953-4C31-B12B-585212EB1D35}">
      <formula1>0</formula1>
      <formula2>32</formula2>
    </dataValidation>
    <dataValidation type="whole" allowBlank="1" showInputMessage="1" showErrorMessage="1" promptTitle="注意" prompt="既にSPT中であった症例については、「最近5カ年の専門医有効期間」開始後の歯数を入力して下さい。" sqref="D3:E3" xr:uid="{79A86DEB-AC29-4E36-866E-CC073C2D6797}">
      <formula1>0</formula1>
      <formula2>32</formula2>
    </dataValidation>
    <dataValidation allowBlank="1" showInputMessage="1" showErrorMessage="1" promptTitle="注意" prompt="専門医資格有効期限開始時に、既にSPT中であった症例については、その患者さんの歯周治療を開始したときの診断名を選択して下さい。" sqref="B7" xr:uid="{9A7285CB-C13C-41D3-80EE-D5EDF0EE7D62}"/>
    <dataValidation type="whole" allowBlank="1" showInputMessage="1" showErrorMessage="1" sqref="D35" xr:uid="{3F0259EC-2CE4-44E7-8DEE-265E549B1F36}">
      <formula1>0</formula1>
      <formula2>D3</formula2>
    </dataValidation>
    <dataValidation type="whole" allowBlank="1" showInputMessage="1" showErrorMessage="1" sqref="D33" xr:uid="{6FF4DBB8-804D-4A0C-A53B-5B6A37AAB24F}">
      <formula1>0</formula1>
      <formula2>D3</formula2>
    </dataValidation>
    <dataValidation type="whole" allowBlank="1" showInputMessage="1" showErrorMessage="1" sqref="D31" xr:uid="{88BE14D9-BD28-4F5F-BA8D-CAC4E4F170FD}">
      <formula1>0</formula1>
      <formula2>D3</formula2>
    </dataValidation>
    <dataValidation type="whole" allowBlank="1" showInputMessage="1" showErrorMessage="1" promptTitle="注意" prompt="再SRPは、算定不可です" sqref="D17" xr:uid="{E3016503-834E-4DDB-B575-B5981AC08568}">
      <formula1>0</formula1>
      <formula2>D3</formula2>
    </dataValidation>
    <dataValidation type="whole" allowBlank="1" showInputMessage="1" showErrorMessage="1" sqref="D43" xr:uid="{06958442-7EDE-4EDB-B189-F41FEF058360}">
      <formula1>0</formula1>
      <formula2>32</formula2>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99561A0A-46F6-4EF0-9D2B-9EAF3DF84769}">
          <x14:formula1>
            <xm:f>Sheet23!$C$21:$C$23</xm:f>
          </x14:formula1>
          <xm:sqref>C11</xm:sqref>
        </x14:dataValidation>
        <x14:dataValidation type="list" allowBlank="1" showInputMessage="1" showErrorMessage="1" xr:uid="{DFFABB85-8495-4FA8-8C72-84FA3860245F}">
          <x14:formula1>
            <xm:f>Sheet23!$C$18:$C$20</xm:f>
          </x14:formula1>
          <xm:sqref>C9</xm:sqref>
        </x14:dataValidation>
        <x14:dataValidation type="list" allowBlank="1" showInputMessage="1" showErrorMessage="1" xr:uid="{53173508-733F-4EED-A943-CA11DD738778}">
          <x14:formula1>
            <xm:f>Sheet23!$C$73:$C$76</xm:f>
          </x14:formula1>
          <xm:sqref>C46</xm:sqref>
        </x14:dataValidation>
        <x14:dataValidation type="list" allowBlank="1" showInputMessage="1" showErrorMessage="1" xr:uid="{B32899D0-7530-4E7B-90FC-8327674F20F9}">
          <x14:formula1>
            <xm:f>Sheet23!$C$70:$C$72</xm:f>
          </x14:formula1>
          <xm:sqref>C44</xm:sqref>
        </x14:dataValidation>
        <x14:dataValidation type="list" allowBlank="1" showInputMessage="1" showErrorMessage="1" promptTitle="注意" prompt="専門医有効期限（5年）の中で実施したものに限る" xr:uid="{FD8BEDFE-FB32-4E09-AAB7-63AC8D229BCD}">
          <x14:formula1>
            <xm:f>Sheet23!$C$67:$C$69</xm:f>
          </x14:formula1>
          <xm:sqref>C43</xm:sqref>
        </x14:dataValidation>
        <x14:dataValidation type="list" allowBlank="1" showInputMessage="1" showErrorMessage="1" promptTitle="注意" prompt="専門医有効期限（5年）の中で埋入実施したものに限る" xr:uid="{F2D868EB-AD21-4629-AA36-209DF5EC0EB0}">
          <x14:formula1>
            <xm:f>Sheet23!$C$64:$C$66</xm:f>
          </x14:formula1>
          <xm:sqref>C42</xm:sqref>
        </x14:dataValidation>
        <x14:dataValidation type="list" allowBlank="1" showInputMessage="1" showErrorMessage="1" promptTitle="注意" prompt="専門医有効期限（5年）の中で装着したものに限る。" xr:uid="{39F40DCF-2B24-4A90-9630-25E8F5F8D116}">
          <x14:formula1>
            <xm:f>Sheet23!$C$61:$C$63</xm:f>
          </x14:formula1>
          <xm:sqref>C41</xm:sqref>
        </x14:dataValidation>
        <x14:dataValidation type="list" allowBlank="1" showInputMessage="1" showErrorMessage="1" promptTitle="注意" prompt="専門医有効期限（5年）の中で装着実施したものに限る" xr:uid="{4A082004-EDF5-47EF-B8DF-3F9DEACC7861}">
          <x14:formula1>
            <xm:f>Sheet23!$C$58:$C$60</xm:f>
          </x14:formula1>
          <xm:sqref>C40</xm:sqref>
        </x14:dataValidation>
        <x14:dataValidation type="list" allowBlank="1" showInputMessage="1" showErrorMessage="1" promptTitle="注意" prompt="暗示療法のみの場合は算定不可" xr:uid="{1FBAE4B9-958C-4044-9DF9-5B85C636D31F}">
          <x14:formula1>
            <xm:f>Sheet23!$C$55:$C$57</xm:f>
          </x14:formula1>
          <xm:sqref>C37</xm:sqref>
        </x14:dataValidation>
        <x14:dataValidation type="list" allowBlank="1" showInputMessage="1" showErrorMessage="1" promptTitle="注意" prompt="暫間固定が施された歯の本数に単位を付与します。暫間固定が脱離して再び行うことはよくあることですが、2回目以降の暫間固定は対象外とします。" xr:uid="{B85C4139-7255-4B59-83E7-FBFD9BBEB050}">
          <x14:formula1>
            <xm:f>Sheet23!$C$52:$C$54</xm:f>
          </x14:formula1>
          <xm:sqref>C35</xm:sqref>
        </x14:dataValidation>
        <x14:dataValidation type="list" allowBlank="1" showInputMessage="1" showErrorMessage="1" promptTitle="注意" prompt="1歯一回のみ単位付与です。ある1つの歯に複数回咬合調整を行っても1歯一回とし、「咬合調整を処置した歯の本数×単位」が合計になります。" xr:uid="{FDEEF054-8592-4275-8520-639B4BAC855E}">
          <x14:formula1>
            <xm:f>Sheet23!$C$49:$C$51</xm:f>
          </x14:formula1>
          <xm:sqref>C33</xm:sqref>
        </x14:dataValidation>
        <x14:dataValidation type="list" allowBlank="1" showInputMessage="1" showErrorMessage="1" xr:uid="{146BF6FC-8FE5-4738-9609-9F13ACEC816E}">
          <x14:formula1>
            <xm:f>Sheet23!$C$46:$C$48</xm:f>
          </x14:formula1>
          <xm:sqref>C31</xm:sqref>
        </x14:dataValidation>
        <x14:dataValidation type="list" allowBlank="1" showInputMessage="1" showErrorMessage="1" xr:uid="{495728FF-477B-490B-8634-FCE2CBBB6101}">
          <x14:formula1>
            <xm:f>Sheet23!$C$36:$C$38</xm:f>
          </x14:formula1>
          <xm:sqref>C19</xm:sqref>
        </x14:dataValidation>
        <x14:dataValidation type="list" allowBlank="1" showInputMessage="1" showErrorMessage="1" promptTitle="注意" prompt="再スケーリングは算定不可です" xr:uid="{95DEEAFB-6CCB-4BFE-90EE-A135D7D63941}">
          <x14:formula1>
            <xm:f>Sheet23!$C$28:$C$34</xm:f>
          </x14:formula1>
          <xm:sqref>C15</xm:sqref>
        </x14:dataValidation>
        <x14:dataValidation type="list" allowBlank="1" showInputMessage="1" showErrorMessage="1" promptTitle="他科との連携" prompt="医科や介護施設など特別な配慮を必要とした場合や、歯科では難抜歯、顎関節症、歯科麻酔などの連携を想定しています。高度で専門的な歯周治療を行う上で不可欠だった連携を行った場合に算定して下さい。" xr:uid="{7CAD0407-D8F6-4513-9153-6D38DD401E1D}">
          <x14:formula1>
            <xm:f>Sheet23!$C$24:$C$27</xm:f>
          </x14:formula1>
          <xm:sqref>C13</xm:sqref>
        </x14:dataValidation>
        <x14:dataValidation type="list" allowBlank="1" showInputMessage="1" showErrorMessage="1" promptTitle="注意" prompt="「最近5カ年の専門医有効期間」の開始時に既にSPT中であった症例については、その患者さんの歯周治療を最もはじめに開始したときの診断名を選択して下さい。例：8年メンテしている患者さんでは8年前の診断を選択して下さい。" xr:uid="{3F569A03-8ED8-4749-B577-1E2929EECB16}">
          <x14:formula1>
            <xm:f>Sheet23!$C$2:$C$14</xm:f>
          </x14:formula1>
          <xm:sqref>C7</xm:sqref>
        </x14:dataValidation>
        <x14:dataValidation type="list" allowBlank="1" showInputMessage="1" showErrorMessage="1" xr:uid="{44CE79B5-0865-4D5E-B894-00CA3AC51FEB}">
          <x14:formula1>
            <xm:f>Sheet23!$C$3:$C$17</xm:f>
          </x14:formula1>
          <xm:sqref>D7:E8</xm:sqref>
        </x14:dataValidation>
        <x14:dataValidation type="list" allowBlank="1" showInputMessage="1" showErrorMessage="1" xr:uid="{04B5B7D7-2895-498C-8EF7-CD37C9D00AE0}">
          <x14:formula1>
            <xm:f>Sheet23!$C$25:$C$33</xm:f>
          </x14:formula1>
          <xm:sqref>E52</xm:sqref>
        </x14:dataValidation>
        <x14:dataValidation type="list" allowBlank="1" showInputMessage="1" showErrorMessage="1" xr:uid="{20A3F85B-A83F-4E67-A974-3B8967BE3A49}">
          <x14:formula1>
            <xm:f>Sheet23!$C$22:$C$23</xm:f>
          </x14:formula1>
          <xm:sqref>D45:E49</xm:sqref>
        </x14:dataValidation>
        <x14:dataValidation type="list" allowBlank="1" showInputMessage="1" showErrorMessage="1" xr:uid="{576E8C0F-E415-4A6D-A227-DE7B6FE7E8EF}">
          <x14:formula1>
            <xm:f>Sheet23!$C$19:$C$20</xm:f>
          </x14:formula1>
          <xm:sqref>D9:E10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CDD70-6A1B-46CB-8017-08DF601DB375}">
  <sheetPr codeName="Sheet11"/>
  <dimension ref="A1:P82"/>
  <sheetViews>
    <sheetView workbookViewId="0">
      <pane xSplit="1" ySplit="6" topLeftCell="B7" activePane="bottomRight" state="frozen"/>
      <selection pane="topRight" activeCell="B1" sqref="B1"/>
      <selection pane="bottomLeft" activeCell="A7" sqref="A7"/>
      <selection pane="bottomRight" activeCell="C22" sqref="C22:C29"/>
    </sheetView>
  </sheetViews>
  <sheetFormatPr defaultRowHeight="18.75" x14ac:dyDescent="0.4"/>
  <cols>
    <col min="1" max="1" width="15.75" customWidth="1"/>
    <col min="2" max="2" width="21.25" customWidth="1"/>
    <col min="3" max="3" width="21.75" customWidth="1"/>
    <col min="4" max="4" width="12.5" customWidth="1"/>
    <col min="5" max="5" width="4" customWidth="1"/>
    <col min="6" max="6" width="5.375" customWidth="1"/>
    <col min="7" max="7" width="3.375" customWidth="1"/>
    <col min="8" max="8" width="21.375" customWidth="1"/>
    <col min="9" max="9" width="1.875" customWidth="1"/>
    <col min="10" max="10" width="13.875" customWidth="1"/>
    <col min="11" max="11" width="24" customWidth="1"/>
    <col min="12" max="12" width="6.375" customWidth="1"/>
    <col min="13" max="13" width="8.875" customWidth="1"/>
  </cols>
  <sheetData>
    <row r="1" spans="1:16" ht="19.5" thickBot="1" x14ac:dyDescent="0.45">
      <c r="A1">
        <f>K3</f>
        <v>0</v>
      </c>
    </row>
    <row r="2" spans="1:16" ht="36.75" customHeight="1" thickTop="1" thickBot="1" x14ac:dyDescent="0.45">
      <c r="A2" s="139" t="s">
        <v>66</v>
      </c>
      <c r="B2" s="139" t="s">
        <v>68</v>
      </c>
      <c r="C2" s="133" t="s">
        <v>132</v>
      </c>
      <c r="D2" s="141" t="s">
        <v>130</v>
      </c>
      <c r="E2" s="142"/>
      <c r="F2" s="142"/>
      <c r="G2" s="143"/>
      <c r="H2" s="135" t="s">
        <v>71</v>
      </c>
      <c r="I2" s="137"/>
      <c r="J2" s="139" t="s">
        <v>67</v>
      </c>
      <c r="K2" s="36" t="s">
        <v>69</v>
      </c>
    </row>
    <row r="3" spans="1:16" ht="51.75" customHeight="1" thickTop="1" thickBot="1" x14ac:dyDescent="0.45">
      <c r="A3" s="140"/>
      <c r="B3" s="140"/>
      <c r="C3" s="134"/>
      <c r="D3" s="146"/>
      <c r="E3" s="147"/>
      <c r="F3" s="144" t="s">
        <v>63</v>
      </c>
      <c r="G3" s="145"/>
      <c r="H3" s="136"/>
      <c r="I3" s="138"/>
      <c r="J3" s="140"/>
      <c r="K3" s="10">
        <f>SUM(F7:F46)</f>
        <v>0</v>
      </c>
    </row>
    <row r="4" spans="1:16" ht="19.5" thickTop="1" x14ac:dyDescent="0.4"/>
    <row r="5" spans="1:16" ht="19.5" thickBot="1" x14ac:dyDescent="0.45">
      <c r="B5" t="s">
        <v>85</v>
      </c>
    </row>
    <row r="6" spans="1:16" ht="21" thickTop="1" thickBot="1" x14ac:dyDescent="0.45">
      <c r="B6" t="s">
        <v>87</v>
      </c>
      <c r="C6" s="38" t="s">
        <v>5</v>
      </c>
      <c r="D6" s="15" t="s">
        <v>7</v>
      </c>
      <c r="E6" s="5"/>
      <c r="F6" s="16" t="s">
        <v>13</v>
      </c>
      <c r="G6" s="41"/>
      <c r="J6" s="42"/>
      <c r="K6" s="43"/>
      <c r="L6" s="43"/>
      <c r="M6" s="44"/>
    </row>
    <row r="7" spans="1:16" ht="16.5" customHeight="1" thickTop="1" thickBot="1" x14ac:dyDescent="0.45">
      <c r="B7" t="s">
        <v>0</v>
      </c>
      <c r="C7" s="39" t="s">
        <v>82</v>
      </c>
      <c r="D7" s="8"/>
      <c r="E7" s="8"/>
      <c r="F7" s="13">
        <f>IFERROR(VLOOKUP(C7, Sheet23!$C$3:$D$14, 2, FALSE), 0)</f>
        <v>0</v>
      </c>
      <c r="G7" s="41"/>
      <c r="J7" t="s">
        <v>85</v>
      </c>
      <c r="K7" s="45"/>
      <c r="L7" s="45"/>
      <c r="M7" s="46"/>
      <c r="N7" s="20"/>
      <c r="O7" s="9"/>
      <c r="P7" s="9"/>
    </row>
    <row r="8" spans="1:16" ht="16.5" customHeight="1" thickTop="1" thickBot="1" x14ac:dyDescent="0.45">
      <c r="C8" s="1"/>
      <c r="D8" s="8"/>
      <c r="E8" s="8"/>
      <c r="G8" s="41"/>
      <c r="J8" t="s">
        <v>86</v>
      </c>
      <c r="K8" t="s">
        <v>86</v>
      </c>
      <c r="M8" s="22"/>
      <c r="N8" s="20"/>
      <c r="O8" s="9"/>
      <c r="P8" s="9"/>
    </row>
    <row r="9" spans="1:16" ht="16.5" customHeight="1" thickTop="1" thickBot="1" x14ac:dyDescent="0.45">
      <c r="B9" t="s">
        <v>1</v>
      </c>
      <c r="C9" s="40" t="s">
        <v>82</v>
      </c>
      <c r="D9" s="2"/>
      <c r="E9" s="2"/>
      <c r="F9" s="13">
        <f>IFERROR(VLOOKUP(C9, Sheet23!$C$18:$D$20, 2, FALSE), 0)</f>
        <v>0</v>
      </c>
      <c r="G9" s="41"/>
      <c r="J9" s="23" t="s">
        <v>53</v>
      </c>
      <c r="K9" s="48" t="s">
        <v>88</v>
      </c>
      <c r="L9" s="24" t="s">
        <v>62</v>
      </c>
      <c r="M9" s="25"/>
      <c r="N9" s="20"/>
      <c r="O9" s="9"/>
      <c r="P9" s="9"/>
    </row>
    <row r="10" spans="1:16" ht="16.5" customHeight="1" thickTop="1" thickBot="1" x14ac:dyDescent="0.45">
      <c r="D10" s="2"/>
      <c r="E10" s="2"/>
      <c r="G10" s="41"/>
      <c r="J10" s="49" t="s">
        <v>89</v>
      </c>
      <c r="K10" t="s">
        <v>81</v>
      </c>
      <c r="L10" s="26"/>
      <c r="M10" s="27">
        <v>10</v>
      </c>
      <c r="N10" s="20"/>
      <c r="O10" s="9"/>
      <c r="P10" s="9"/>
    </row>
    <row r="11" spans="1:16" ht="16.5" customHeight="1" thickTop="1" thickBot="1" x14ac:dyDescent="0.45">
      <c r="B11" t="s">
        <v>2</v>
      </c>
      <c r="C11" s="40" t="s">
        <v>82</v>
      </c>
      <c r="D11" s="37"/>
      <c r="E11" s="11" t="s">
        <v>64</v>
      </c>
      <c r="F11" s="13">
        <f>G11*D11</f>
        <v>0</v>
      </c>
      <c r="G11" s="41">
        <f>IFERROR(VLOOKUP(C11, Sheet23!$C$22:$D$23, 2, FALSE), 0)</f>
        <v>0</v>
      </c>
      <c r="J11" s="49" t="s">
        <v>90</v>
      </c>
      <c r="K11" t="s">
        <v>43</v>
      </c>
      <c r="L11" s="26"/>
      <c r="M11" s="27">
        <v>10</v>
      </c>
      <c r="N11" s="20"/>
      <c r="O11" s="9"/>
      <c r="P11" s="9"/>
    </row>
    <row r="12" spans="1:16" ht="16.5" customHeight="1" thickTop="1" thickBot="1" x14ac:dyDescent="0.45">
      <c r="D12" s="2"/>
      <c r="E12" s="2"/>
      <c r="G12" s="41"/>
      <c r="J12" s="49" t="s">
        <v>91</v>
      </c>
      <c r="K12" t="s">
        <v>44</v>
      </c>
      <c r="L12" s="26"/>
      <c r="M12" s="27">
        <v>20</v>
      </c>
      <c r="N12" s="20"/>
      <c r="O12" s="9"/>
      <c r="P12" s="9"/>
    </row>
    <row r="13" spans="1:16" ht="16.5" customHeight="1" thickTop="1" thickBot="1" x14ac:dyDescent="0.45">
      <c r="B13" t="s">
        <v>127</v>
      </c>
      <c r="C13" s="40" t="s">
        <v>82</v>
      </c>
      <c r="D13" s="2"/>
      <c r="E13" s="2"/>
      <c r="F13" s="13">
        <f>IFERROR(VLOOKUP(C13, Sheet23!$C$24:$D$27, 2, FALSE), 0)</f>
        <v>0</v>
      </c>
      <c r="G13" s="41"/>
      <c r="H13" s="35" t="s">
        <v>70</v>
      </c>
      <c r="J13" s="49" t="s">
        <v>92</v>
      </c>
      <c r="K13" t="s">
        <v>45</v>
      </c>
      <c r="L13" s="26"/>
      <c r="M13" s="27">
        <v>30</v>
      </c>
      <c r="N13" s="20"/>
      <c r="O13" s="9"/>
      <c r="P13" s="9"/>
    </row>
    <row r="14" spans="1:16" ht="16.5" customHeight="1" thickTop="1" thickBot="1" x14ac:dyDescent="0.45">
      <c r="D14" s="2"/>
      <c r="E14" s="2"/>
      <c r="G14" s="41"/>
      <c r="J14" s="49" t="s">
        <v>93</v>
      </c>
      <c r="K14" s="28" t="s">
        <v>46</v>
      </c>
      <c r="L14" s="26"/>
      <c r="M14" s="27">
        <v>5</v>
      </c>
      <c r="N14" s="20"/>
      <c r="O14" s="9"/>
      <c r="P14" s="9"/>
    </row>
    <row r="15" spans="1:16" ht="16.5" customHeight="1" thickTop="1" thickBot="1" x14ac:dyDescent="0.45">
      <c r="B15" t="s">
        <v>4</v>
      </c>
      <c r="C15" s="40" t="s">
        <v>82</v>
      </c>
      <c r="D15" s="2"/>
      <c r="E15" s="2"/>
      <c r="F15" s="13">
        <f>IFERROR(VLOOKUP(C15, Sheet23!$C$28:$D$34, 2, FALSE), 0)</f>
        <v>0</v>
      </c>
      <c r="G15" s="41"/>
      <c r="H15" s="35" t="s">
        <v>70</v>
      </c>
      <c r="J15" s="23"/>
      <c r="K15" s="9" t="s">
        <v>61</v>
      </c>
      <c r="L15" s="29">
        <f>L10*M10+L11*M11+L12*M12+L13*M13+L14*M14</f>
        <v>0</v>
      </c>
      <c r="M15" s="30"/>
      <c r="N15" s="20"/>
      <c r="O15" s="9"/>
      <c r="P15" s="9"/>
    </row>
    <row r="16" spans="1:16" ht="16.5" customHeight="1" thickTop="1" thickBot="1" x14ac:dyDescent="0.45">
      <c r="D16" s="2"/>
      <c r="E16" s="2"/>
      <c r="G16" s="41"/>
      <c r="J16" s="23"/>
      <c r="K16" s="9"/>
      <c r="L16" s="9"/>
      <c r="M16" s="30"/>
      <c r="N16" s="20"/>
      <c r="O16" s="9"/>
      <c r="P16" s="9"/>
    </row>
    <row r="17" spans="1:16" ht="16.5" customHeight="1" thickBot="1" x14ac:dyDescent="0.45">
      <c r="B17" t="s">
        <v>6</v>
      </c>
      <c r="D17" s="12"/>
      <c r="E17" s="11" t="s">
        <v>63</v>
      </c>
      <c r="F17" s="13">
        <f>3*D17</f>
        <v>0</v>
      </c>
      <c r="G17" s="41"/>
      <c r="J17" s="23" t="s">
        <v>54</v>
      </c>
      <c r="K17" t="s">
        <v>81</v>
      </c>
      <c r="L17" s="26"/>
      <c r="M17" s="27">
        <v>10</v>
      </c>
      <c r="N17" s="20"/>
      <c r="O17" s="9"/>
      <c r="P17" s="9"/>
    </row>
    <row r="18" spans="1:16" ht="16.5" customHeight="1" thickBot="1" x14ac:dyDescent="0.45">
      <c r="D18" s="2"/>
      <c r="E18" s="2"/>
      <c r="G18" s="41"/>
      <c r="J18" s="23"/>
      <c r="K18" t="s">
        <v>43</v>
      </c>
      <c r="L18" s="26"/>
      <c r="M18" s="27">
        <v>10</v>
      </c>
      <c r="N18" s="20"/>
      <c r="O18" s="9"/>
      <c r="P18" s="9"/>
    </row>
    <row r="19" spans="1:16" ht="16.5" customHeight="1" thickTop="1" thickBot="1" x14ac:dyDescent="0.45">
      <c r="A19" s="47"/>
      <c r="B19" t="s">
        <v>80</v>
      </c>
      <c r="C19" s="40" t="s">
        <v>82</v>
      </c>
      <c r="D19" s="37"/>
      <c r="E19" s="11" t="s">
        <v>65</v>
      </c>
      <c r="F19" s="13">
        <f>G19*D19</f>
        <v>0</v>
      </c>
      <c r="G19" s="41">
        <f>IFERROR(VLOOKUP(C19, Sheet23!$C$37:$D$38, 2, FALSE), 0)</f>
        <v>0</v>
      </c>
      <c r="J19" s="23"/>
      <c r="K19" t="s">
        <v>44</v>
      </c>
      <c r="L19" s="26"/>
      <c r="M19" s="27">
        <v>20</v>
      </c>
      <c r="N19" s="20"/>
      <c r="O19" s="9"/>
      <c r="P19" s="9"/>
    </row>
    <row r="20" spans="1:16" ht="16.5" customHeight="1" thickTop="1" thickBot="1" x14ac:dyDescent="0.45">
      <c r="D20" s="2"/>
      <c r="E20" s="2"/>
      <c r="G20" s="41"/>
      <c r="J20" s="23"/>
      <c r="K20" t="s">
        <v>45</v>
      </c>
      <c r="L20" s="26"/>
      <c r="M20" s="27">
        <v>30</v>
      </c>
      <c r="N20" s="20"/>
      <c r="O20" s="9"/>
      <c r="P20" s="9"/>
    </row>
    <row r="21" spans="1:16" ht="16.5" customHeight="1" thickBot="1" x14ac:dyDescent="0.45">
      <c r="B21" t="s">
        <v>8</v>
      </c>
      <c r="C21" s="6" t="s">
        <v>84</v>
      </c>
      <c r="D21" s="12"/>
      <c r="E21" s="11" t="s">
        <v>64</v>
      </c>
      <c r="G21" s="41"/>
      <c r="J21" s="23"/>
      <c r="K21" s="28" t="s">
        <v>46</v>
      </c>
      <c r="L21" s="26"/>
      <c r="M21" s="27">
        <v>5</v>
      </c>
      <c r="N21" s="20"/>
      <c r="O21" s="9"/>
      <c r="P21" s="9"/>
    </row>
    <row r="22" spans="1:16" ht="16.5" customHeight="1" x14ac:dyDescent="0.4">
      <c r="B22" s="6" t="s">
        <v>72</v>
      </c>
      <c r="C22" s="148" t="s">
        <v>134</v>
      </c>
      <c r="D22" s="2"/>
      <c r="E22" s="2"/>
      <c r="F22" s="14">
        <f>L15</f>
        <v>0</v>
      </c>
      <c r="G22" s="41"/>
      <c r="J22" s="23"/>
      <c r="K22" s="9" t="s">
        <v>61</v>
      </c>
      <c r="L22" s="29">
        <f>L17*M17+L18*M18+L19*M19+L20*M20+L21*M21</f>
        <v>0</v>
      </c>
      <c r="M22" s="30"/>
      <c r="N22" s="20"/>
      <c r="O22" s="9"/>
      <c r="P22" s="9"/>
    </row>
    <row r="23" spans="1:16" ht="16.5" customHeight="1" x14ac:dyDescent="0.4">
      <c r="B23" s="6" t="s">
        <v>73</v>
      </c>
      <c r="C23" s="149"/>
      <c r="D23" s="2"/>
      <c r="E23" s="2"/>
      <c r="F23" s="14">
        <f>L22</f>
        <v>0</v>
      </c>
      <c r="G23" s="41"/>
      <c r="J23" s="23"/>
      <c r="K23" s="9"/>
      <c r="L23" s="9"/>
      <c r="M23" s="30"/>
      <c r="N23" s="20"/>
      <c r="O23" s="9"/>
      <c r="P23" s="9"/>
    </row>
    <row r="24" spans="1:16" ht="16.5" customHeight="1" thickBot="1" x14ac:dyDescent="0.45">
      <c r="B24" s="6" t="s">
        <v>74</v>
      </c>
      <c r="C24" s="149"/>
      <c r="D24" s="2"/>
      <c r="E24" s="2"/>
      <c r="F24" s="14">
        <f>L30</f>
        <v>0</v>
      </c>
      <c r="G24" s="41"/>
      <c r="J24" s="23"/>
      <c r="M24" s="25"/>
      <c r="N24" s="20"/>
      <c r="O24" s="9"/>
      <c r="P24" s="9"/>
    </row>
    <row r="25" spans="1:16" ht="16.5" customHeight="1" thickBot="1" x14ac:dyDescent="0.45">
      <c r="B25" s="6" t="s">
        <v>75</v>
      </c>
      <c r="C25" s="149"/>
      <c r="D25" s="2"/>
      <c r="E25" s="2"/>
      <c r="F25" s="14">
        <f>L40</f>
        <v>0</v>
      </c>
      <c r="G25" s="41"/>
      <c r="J25" s="23" t="s">
        <v>55</v>
      </c>
      <c r="K25" t="s">
        <v>81</v>
      </c>
      <c r="L25" s="26"/>
      <c r="M25" s="27">
        <v>10</v>
      </c>
      <c r="N25" s="20"/>
      <c r="O25" s="9"/>
      <c r="P25" s="9"/>
    </row>
    <row r="26" spans="1:16" ht="16.5" customHeight="1" thickBot="1" x14ac:dyDescent="0.45">
      <c r="B26" s="6" t="s">
        <v>76</v>
      </c>
      <c r="C26" s="149"/>
      <c r="D26" s="2"/>
      <c r="E26" s="2"/>
      <c r="F26" s="14">
        <f>L48</f>
        <v>0</v>
      </c>
      <c r="G26" s="41"/>
      <c r="J26" s="23"/>
      <c r="K26" t="s">
        <v>43</v>
      </c>
      <c r="L26" s="26"/>
      <c r="M26" s="27">
        <v>10</v>
      </c>
      <c r="N26" s="20"/>
      <c r="O26" s="9"/>
      <c r="P26" s="9"/>
    </row>
    <row r="27" spans="1:16" ht="16.5" customHeight="1" thickBot="1" x14ac:dyDescent="0.45">
      <c r="B27" s="6" t="s">
        <v>77</v>
      </c>
      <c r="C27" s="149"/>
      <c r="D27" s="2"/>
      <c r="E27" s="2"/>
      <c r="F27" s="14">
        <f>L56</f>
        <v>0</v>
      </c>
      <c r="G27" s="41"/>
      <c r="J27" s="23"/>
      <c r="K27" t="s">
        <v>44</v>
      </c>
      <c r="L27" s="26"/>
      <c r="M27" s="27">
        <v>20</v>
      </c>
      <c r="N27" s="20"/>
      <c r="O27" s="9"/>
      <c r="P27" s="9"/>
    </row>
    <row r="28" spans="1:16" ht="16.5" customHeight="1" thickBot="1" x14ac:dyDescent="0.45">
      <c r="B28" s="6" t="s">
        <v>78</v>
      </c>
      <c r="C28" s="149"/>
      <c r="D28" s="2"/>
      <c r="E28" s="2"/>
      <c r="F28" s="14">
        <f>L64</f>
        <v>0</v>
      </c>
      <c r="G28" s="41"/>
      <c r="J28" s="23"/>
      <c r="K28" t="s">
        <v>45</v>
      </c>
      <c r="L28" s="26"/>
      <c r="M28" s="27">
        <v>30</v>
      </c>
      <c r="N28" s="20"/>
      <c r="O28" s="9"/>
      <c r="P28" s="9"/>
    </row>
    <row r="29" spans="1:16" ht="16.5" customHeight="1" thickBot="1" x14ac:dyDescent="0.45">
      <c r="B29" s="6" t="s">
        <v>79</v>
      </c>
      <c r="C29" s="150"/>
      <c r="D29" s="2"/>
      <c r="E29" s="2"/>
      <c r="F29" s="14">
        <f>L72</f>
        <v>0</v>
      </c>
      <c r="G29" s="41"/>
      <c r="J29" s="23"/>
      <c r="K29" s="28" t="s">
        <v>46</v>
      </c>
      <c r="L29" s="26"/>
      <c r="M29" s="27">
        <v>5</v>
      </c>
      <c r="N29" s="20"/>
      <c r="O29" s="9"/>
      <c r="P29" s="9"/>
    </row>
    <row r="30" spans="1:16" ht="16.5" customHeight="1" thickBot="1" x14ac:dyDescent="0.45">
      <c r="D30" s="2"/>
      <c r="E30" s="2"/>
      <c r="F30" s="6"/>
      <c r="G30" s="41"/>
      <c r="J30" s="23"/>
      <c r="K30" s="9" t="s">
        <v>61</v>
      </c>
      <c r="L30" s="29">
        <f>L25*M25+L26*M26+L27*M27+L28*M28+L29*M29</f>
        <v>0</v>
      </c>
      <c r="M30" s="30"/>
      <c r="N30" s="20"/>
      <c r="O30" s="9"/>
      <c r="P30" s="9"/>
    </row>
    <row r="31" spans="1:16" ht="63.75" customHeight="1" thickTop="1" thickBot="1" x14ac:dyDescent="0.45">
      <c r="B31" s="4" t="s">
        <v>109</v>
      </c>
      <c r="C31" s="40" t="s">
        <v>82</v>
      </c>
      <c r="D31" s="37"/>
      <c r="E31" s="11" t="s">
        <v>63</v>
      </c>
      <c r="F31" s="13">
        <f>5*D31</f>
        <v>0</v>
      </c>
      <c r="G31" s="41"/>
      <c r="J31" s="23"/>
      <c r="K31" s="9"/>
      <c r="L31" s="9"/>
      <c r="M31" s="30"/>
      <c r="N31" s="20"/>
      <c r="O31" s="9"/>
      <c r="P31" s="9"/>
    </row>
    <row r="32" spans="1:16" ht="16.5" customHeight="1" thickTop="1" thickBot="1" x14ac:dyDescent="0.45">
      <c r="D32" s="2"/>
      <c r="E32" s="2"/>
      <c r="G32" s="41"/>
      <c r="J32" s="23"/>
      <c r="K32" s="9"/>
      <c r="L32" s="9"/>
      <c r="M32" s="30"/>
      <c r="N32" s="20"/>
      <c r="O32" s="9"/>
      <c r="P32" s="18"/>
    </row>
    <row r="33" spans="2:16" ht="18.75" customHeight="1" thickTop="1" thickBot="1" x14ac:dyDescent="0.45">
      <c r="B33" t="s">
        <v>9</v>
      </c>
      <c r="C33" s="40" t="s">
        <v>82</v>
      </c>
      <c r="D33" s="37"/>
      <c r="E33" s="11" t="s">
        <v>63</v>
      </c>
      <c r="F33" s="13">
        <f>1*D33</f>
        <v>0</v>
      </c>
      <c r="G33" s="41"/>
      <c r="J33" s="23"/>
      <c r="M33" s="25"/>
      <c r="N33" s="20"/>
      <c r="O33" s="17"/>
    </row>
    <row r="34" spans="2:16" ht="16.5" customHeight="1" thickTop="1" thickBot="1" x14ac:dyDescent="0.45">
      <c r="D34" s="2"/>
      <c r="E34" s="2"/>
      <c r="G34" s="41"/>
      <c r="J34" s="23" t="s">
        <v>56</v>
      </c>
      <c r="K34" t="s">
        <v>81</v>
      </c>
      <c r="L34" s="26"/>
      <c r="M34" s="27">
        <v>10</v>
      </c>
      <c r="N34" s="20"/>
      <c r="O34" s="17"/>
    </row>
    <row r="35" spans="2:16" ht="16.5" customHeight="1" thickTop="1" thickBot="1" x14ac:dyDescent="0.45">
      <c r="B35" t="s">
        <v>10</v>
      </c>
      <c r="C35" s="40" t="s">
        <v>82</v>
      </c>
      <c r="D35" s="37"/>
      <c r="E35" s="11" t="s">
        <v>63</v>
      </c>
      <c r="F35" s="13">
        <f>1*D35</f>
        <v>0</v>
      </c>
      <c r="G35" s="41"/>
      <c r="J35" s="23"/>
      <c r="K35" t="s">
        <v>43</v>
      </c>
      <c r="L35" s="26"/>
      <c r="M35" s="27">
        <v>10</v>
      </c>
      <c r="N35" s="20"/>
      <c r="O35" s="17"/>
    </row>
    <row r="36" spans="2:16" ht="16.5" customHeight="1" thickTop="1" thickBot="1" x14ac:dyDescent="0.45">
      <c r="D36" s="2"/>
      <c r="E36" s="2"/>
      <c r="G36" s="41"/>
      <c r="J36" s="23"/>
      <c r="K36" t="s">
        <v>44</v>
      </c>
      <c r="L36" s="26"/>
      <c r="M36" s="27">
        <v>20</v>
      </c>
      <c r="N36" s="20"/>
      <c r="O36" s="17"/>
    </row>
    <row r="37" spans="2:16" ht="16.5" customHeight="1" thickTop="1" thickBot="1" x14ac:dyDescent="0.45">
      <c r="B37" t="s">
        <v>11</v>
      </c>
      <c r="C37" s="40" t="s">
        <v>82</v>
      </c>
      <c r="D37" s="2"/>
      <c r="E37" s="2"/>
      <c r="F37" s="13">
        <f>IFERROR(VLOOKUP(C37, Sheet23!$C$56:$D$57, 2, FALSE), 0)</f>
        <v>0</v>
      </c>
      <c r="G37" s="41"/>
      <c r="J37" s="23"/>
      <c r="K37" t="s">
        <v>45</v>
      </c>
      <c r="L37" s="26"/>
      <c r="M37" s="27">
        <v>30</v>
      </c>
      <c r="N37" s="20"/>
      <c r="O37" s="9"/>
      <c r="P37" s="19"/>
    </row>
    <row r="38" spans="2:16" ht="16.5" customHeight="1" thickTop="1" thickBot="1" x14ac:dyDescent="0.45">
      <c r="D38" s="2"/>
      <c r="E38" s="2"/>
      <c r="G38" s="41"/>
      <c r="J38" s="23"/>
      <c r="K38" s="28" t="s">
        <v>46</v>
      </c>
      <c r="L38" s="26"/>
      <c r="M38" s="27">
        <v>5</v>
      </c>
      <c r="N38" s="20"/>
      <c r="O38" s="9"/>
      <c r="P38" s="9"/>
    </row>
    <row r="39" spans="2:16" ht="16.5" customHeight="1" thickBot="1" x14ac:dyDescent="0.45">
      <c r="B39" t="s">
        <v>12</v>
      </c>
      <c r="D39" s="2"/>
      <c r="E39" s="2"/>
      <c r="G39" s="41"/>
      <c r="J39" s="23"/>
      <c r="K39" s="28"/>
      <c r="L39" s="24"/>
      <c r="M39" s="27"/>
      <c r="N39" s="20"/>
      <c r="O39" s="9"/>
      <c r="P39" s="9"/>
    </row>
    <row r="40" spans="2:16" ht="16.5" customHeight="1" thickTop="1" thickBot="1" x14ac:dyDescent="0.45">
      <c r="B40" s="6" t="s">
        <v>14</v>
      </c>
      <c r="C40" s="40" t="s">
        <v>82</v>
      </c>
      <c r="D40" s="37"/>
      <c r="E40" s="11" t="s">
        <v>65</v>
      </c>
      <c r="F40" s="13">
        <f>G40*D40</f>
        <v>0</v>
      </c>
      <c r="G40" s="41">
        <f>IFERROR(VLOOKUP(C40, Sheet23!$C$59:$D$60, 2, FALSE), 0)</f>
        <v>0</v>
      </c>
      <c r="J40" s="23"/>
      <c r="K40" s="9" t="s">
        <v>61</v>
      </c>
      <c r="L40" s="29">
        <f>L34*M34+L35*M35+L36*M36+L37*M37+L38*M38</f>
        <v>0</v>
      </c>
      <c r="M40" s="30"/>
      <c r="N40" s="20"/>
      <c r="O40" s="9"/>
      <c r="P40" s="9"/>
    </row>
    <row r="41" spans="2:16" ht="16.5" customHeight="1" thickTop="1" thickBot="1" x14ac:dyDescent="0.45">
      <c r="B41" s="6" t="s">
        <v>15</v>
      </c>
      <c r="C41" s="40" t="s">
        <v>82</v>
      </c>
      <c r="D41" s="37"/>
      <c r="E41" s="11" t="s">
        <v>65</v>
      </c>
      <c r="F41" s="13">
        <f t="shared" ref="F41:F43" si="0">G41*D41</f>
        <v>0</v>
      </c>
      <c r="G41" s="41">
        <f>IFERROR(VLOOKUP(C41, Sheet23!$C$62:$D$63, 2, FALSE), 0)</f>
        <v>0</v>
      </c>
      <c r="J41" s="23"/>
      <c r="K41" s="9"/>
      <c r="L41" s="9"/>
      <c r="M41" s="30"/>
      <c r="N41" s="20"/>
      <c r="O41" s="9"/>
      <c r="P41" s="9"/>
    </row>
    <row r="42" spans="2:16" ht="16.5" customHeight="1" thickTop="1" thickBot="1" x14ac:dyDescent="0.45">
      <c r="B42" s="6" t="s">
        <v>16</v>
      </c>
      <c r="C42" s="40" t="s">
        <v>82</v>
      </c>
      <c r="D42" s="37"/>
      <c r="E42" s="11" t="s">
        <v>63</v>
      </c>
      <c r="F42" s="13">
        <f t="shared" si="0"/>
        <v>0</v>
      </c>
      <c r="G42" s="41">
        <f>IFERROR(VLOOKUP(C42, Sheet23!$C$65:$D$66, 2, FALSE), 0)</f>
        <v>0</v>
      </c>
      <c r="J42" s="23"/>
      <c r="M42" s="25"/>
      <c r="N42" s="20"/>
      <c r="O42" s="9"/>
      <c r="P42" s="9"/>
    </row>
    <row r="43" spans="2:16" ht="16.5" customHeight="1" thickTop="1" thickBot="1" x14ac:dyDescent="0.45">
      <c r="B43" s="6" t="s">
        <v>17</v>
      </c>
      <c r="C43" s="40" t="s">
        <v>82</v>
      </c>
      <c r="D43" s="37"/>
      <c r="E43" s="11" t="s">
        <v>63</v>
      </c>
      <c r="F43" s="13">
        <f t="shared" si="0"/>
        <v>0</v>
      </c>
      <c r="G43" s="41">
        <f>IFERROR(VLOOKUP(C43, Sheet23!$C$68:$D$69, 2, FALSE), 0)</f>
        <v>0</v>
      </c>
      <c r="J43" s="23" t="s">
        <v>57</v>
      </c>
      <c r="K43" t="s">
        <v>81</v>
      </c>
      <c r="L43" s="26"/>
      <c r="M43" s="27">
        <v>10</v>
      </c>
      <c r="N43" s="20"/>
      <c r="O43" s="9"/>
      <c r="P43" s="9"/>
    </row>
    <row r="44" spans="2:16" ht="16.5" customHeight="1" thickTop="1" thickBot="1" x14ac:dyDescent="0.45">
      <c r="B44" s="6" t="s">
        <v>18</v>
      </c>
      <c r="C44" s="40" t="s">
        <v>82</v>
      </c>
      <c r="D44" s="2"/>
      <c r="E44" s="2"/>
      <c r="F44" s="13">
        <f>IFERROR(VLOOKUP(C44, Sheet23!$C$71:$D$72, 2, FALSE), 0)</f>
        <v>0</v>
      </c>
      <c r="G44" s="41"/>
      <c r="J44" s="23"/>
      <c r="K44" t="s">
        <v>43</v>
      </c>
      <c r="L44" s="26"/>
      <c r="M44" s="27">
        <v>10</v>
      </c>
      <c r="N44" s="20"/>
      <c r="O44" s="9"/>
      <c r="P44" s="9"/>
    </row>
    <row r="45" spans="2:16" ht="16.5" customHeight="1" thickTop="1" thickBot="1" x14ac:dyDescent="0.45">
      <c r="D45" s="2"/>
      <c r="E45" s="2"/>
      <c r="G45" s="41"/>
      <c r="J45" s="23"/>
      <c r="K45" t="s">
        <v>44</v>
      </c>
      <c r="L45" s="26"/>
      <c r="M45" s="27">
        <v>20</v>
      </c>
      <c r="N45" s="20"/>
      <c r="O45" s="9"/>
      <c r="P45" s="9"/>
    </row>
    <row r="46" spans="2:16" ht="16.5" customHeight="1" thickTop="1" thickBot="1" x14ac:dyDescent="0.45">
      <c r="B46" t="s">
        <v>19</v>
      </c>
      <c r="C46" s="40" t="s">
        <v>82</v>
      </c>
      <c r="D46" s="2"/>
      <c r="E46" s="2"/>
      <c r="F46" s="13">
        <f>IFERROR(VLOOKUP(C46, Sheet23!$C$74:$D$76, 2, FALSE), 0)</f>
        <v>0</v>
      </c>
      <c r="G46" s="41"/>
      <c r="J46" s="23"/>
      <c r="K46" t="s">
        <v>45</v>
      </c>
      <c r="L46" s="26"/>
      <c r="M46" s="27">
        <v>30</v>
      </c>
      <c r="N46" s="20"/>
      <c r="O46" s="9"/>
      <c r="P46" s="9"/>
    </row>
    <row r="47" spans="2:16" ht="16.5" customHeight="1" thickTop="1" thickBot="1" x14ac:dyDescent="0.45">
      <c r="D47" s="2"/>
      <c r="E47" s="2"/>
      <c r="G47" s="41"/>
      <c r="J47" s="23"/>
      <c r="K47" s="28" t="s">
        <v>46</v>
      </c>
      <c r="L47" s="26"/>
      <c r="M47" s="27">
        <v>5</v>
      </c>
      <c r="N47" s="20"/>
      <c r="O47" s="9"/>
      <c r="P47" s="9"/>
    </row>
    <row r="48" spans="2:16" ht="16.5" customHeight="1" x14ac:dyDescent="0.4">
      <c r="D48" s="2"/>
      <c r="E48" s="2"/>
      <c r="J48" s="23"/>
      <c r="K48" s="9" t="s">
        <v>61</v>
      </c>
      <c r="L48" s="29">
        <f>L43*M43+L44*M44+L45*M45+L46*M46+L47*M47</f>
        <v>0</v>
      </c>
      <c r="M48" s="30"/>
      <c r="N48" s="20"/>
      <c r="O48" s="9"/>
      <c r="P48" s="9"/>
    </row>
    <row r="49" spans="2:16" ht="16.5" customHeight="1" x14ac:dyDescent="0.4">
      <c r="D49" s="2"/>
      <c r="E49" s="2"/>
      <c r="J49" s="23"/>
      <c r="K49" s="9"/>
      <c r="L49" s="9"/>
      <c r="M49" s="30"/>
      <c r="N49" s="20"/>
      <c r="O49" s="9"/>
      <c r="P49" s="9"/>
    </row>
    <row r="50" spans="2:16" ht="16.5" customHeight="1" thickBot="1" x14ac:dyDescent="0.45">
      <c r="D50" s="2"/>
      <c r="E50" s="2"/>
      <c r="J50" s="23"/>
      <c r="M50" s="25"/>
      <c r="N50" s="20"/>
      <c r="O50" s="9"/>
      <c r="P50" s="9"/>
    </row>
    <row r="51" spans="2:16" ht="16.5" customHeight="1" thickBot="1" x14ac:dyDescent="0.45">
      <c r="B51" s="124" t="s">
        <v>83</v>
      </c>
      <c r="C51" s="125"/>
      <c r="D51" s="126"/>
      <c r="E51" s="2"/>
      <c r="J51" s="23" t="s">
        <v>58</v>
      </c>
      <c r="K51" t="s">
        <v>81</v>
      </c>
      <c r="L51" s="26"/>
      <c r="M51" s="27">
        <v>10</v>
      </c>
      <c r="N51" s="20"/>
      <c r="O51" s="9"/>
      <c r="P51" s="9"/>
    </row>
    <row r="52" spans="2:16" ht="16.5" customHeight="1" thickBot="1" x14ac:dyDescent="0.45">
      <c r="B52" s="127"/>
      <c r="C52" s="128"/>
      <c r="D52" s="129"/>
      <c r="E52" s="2"/>
      <c r="J52" s="23"/>
      <c r="K52" t="s">
        <v>43</v>
      </c>
      <c r="L52" s="26"/>
      <c r="M52" s="27">
        <v>10</v>
      </c>
      <c r="N52" s="20"/>
      <c r="O52" s="9"/>
      <c r="P52" s="9"/>
    </row>
    <row r="53" spans="2:16" ht="16.5" customHeight="1" thickBot="1" x14ac:dyDescent="0.45">
      <c r="B53" s="127"/>
      <c r="C53" s="128"/>
      <c r="D53" s="129"/>
      <c r="J53" s="23"/>
      <c r="K53" t="s">
        <v>44</v>
      </c>
      <c r="L53" s="26"/>
      <c r="M53" s="27">
        <v>20</v>
      </c>
      <c r="N53" s="20"/>
      <c r="O53" s="9"/>
      <c r="P53" s="9"/>
    </row>
    <row r="54" spans="2:16" ht="16.5" customHeight="1" thickBot="1" x14ac:dyDescent="0.45">
      <c r="B54" s="127"/>
      <c r="C54" s="128"/>
      <c r="D54" s="129"/>
      <c r="J54" s="23"/>
      <c r="K54" t="s">
        <v>45</v>
      </c>
      <c r="L54" s="26"/>
      <c r="M54" s="27">
        <v>30</v>
      </c>
      <c r="N54" s="20"/>
      <c r="O54" s="9"/>
      <c r="P54" s="9"/>
    </row>
    <row r="55" spans="2:16" ht="16.5" customHeight="1" thickBot="1" x14ac:dyDescent="0.45">
      <c r="B55" s="127"/>
      <c r="C55" s="128"/>
      <c r="D55" s="129"/>
      <c r="J55" s="23"/>
      <c r="K55" s="28" t="s">
        <v>46</v>
      </c>
      <c r="L55" s="26"/>
      <c r="M55" s="27">
        <v>5</v>
      </c>
    </row>
    <row r="56" spans="2:16" ht="16.5" customHeight="1" x14ac:dyDescent="0.4">
      <c r="B56" s="127"/>
      <c r="C56" s="128"/>
      <c r="D56" s="129"/>
      <c r="J56" s="23"/>
      <c r="K56" s="9" t="s">
        <v>61</v>
      </c>
      <c r="L56" s="29">
        <f>L51*M51+L52*M52+L53*M53+L54*M54+L55*M55</f>
        <v>0</v>
      </c>
      <c r="M56" s="30"/>
    </row>
    <row r="57" spans="2:16" ht="16.5" customHeight="1" x14ac:dyDescent="0.4">
      <c r="B57" s="127"/>
      <c r="C57" s="128"/>
      <c r="D57" s="129"/>
      <c r="J57" s="23"/>
      <c r="M57" s="22"/>
    </row>
    <row r="58" spans="2:16" ht="16.5" customHeight="1" thickBot="1" x14ac:dyDescent="0.45">
      <c r="B58" s="127"/>
      <c r="C58" s="128"/>
      <c r="D58" s="129"/>
      <c r="J58" s="21"/>
      <c r="M58" s="25"/>
    </row>
    <row r="59" spans="2:16" ht="16.5" customHeight="1" thickBot="1" x14ac:dyDescent="0.45">
      <c r="B59" s="130"/>
      <c r="C59" s="131"/>
      <c r="D59" s="132"/>
      <c r="J59" s="23" t="s">
        <v>59</v>
      </c>
      <c r="K59" t="s">
        <v>81</v>
      </c>
      <c r="L59" s="26"/>
      <c r="M59" s="27">
        <v>10</v>
      </c>
    </row>
    <row r="60" spans="2:16" ht="16.5" customHeight="1" thickBot="1" x14ac:dyDescent="0.45">
      <c r="J60" s="23"/>
      <c r="K60" t="s">
        <v>43</v>
      </c>
      <c r="L60" s="26"/>
      <c r="M60" s="27">
        <v>10</v>
      </c>
    </row>
    <row r="61" spans="2:16" ht="16.5" customHeight="1" thickBot="1" x14ac:dyDescent="0.45">
      <c r="J61" s="23"/>
      <c r="K61" t="s">
        <v>44</v>
      </c>
      <c r="L61" s="26"/>
      <c r="M61" s="27">
        <v>20</v>
      </c>
    </row>
    <row r="62" spans="2:16" ht="16.5" customHeight="1" thickBot="1" x14ac:dyDescent="0.45">
      <c r="J62" s="23"/>
      <c r="K62" t="s">
        <v>45</v>
      </c>
      <c r="L62" s="26"/>
      <c r="M62" s="27">
        <v>30</v>
      </c>
    </row>
    <row r="63" spans="2:16" ht="16.5" customHeight="1" thickBot="1" x14ac:dyDescent="0.45">
      <c r="J63" s="23"/>
      <c r="K63" s="28" t="s">
        <v>46</v>
      </c>
      <c r="L63" s="26"/>
      <c r="M63" s="27">
        <v>5</v>
      </c>
    </row>
    <row r="64" spans="2:16" ht="16.5" customHeight="1" x14ac:dyDescent="0.4">
      <c r="J64" s="23"/>
      <c r="K64" s="9" t="s">
        <v>61</v>
      </c>
      <c r="L64" s="29">
        <f>L59*M59+L60*M60+L61*M61+L62*M62+L63*M63</f>
        <v>0</v>
      </c>
      <c r="M64" s="30"/>
    </row>
    <row r="65" spans="10:13" ht="16.5" customHeight="1" x14ac:dyDescent="0.4">
      <c r="J65" s="23"/>
      <c r="M65" s="22"/>
    </row>
    <row r="66" spans="10:13" ht="16.5" customHeight="1" thickBot="1" x14ac:dyDescent="0.45">
      <c r="J66" s="21"/>
      <c r="M66" s="25"/>
    </row>
    <row r="67" spans="10:13" ht="16.5" customHeight="1" thickBot="1" x14ac:dyDescent="0.45">
      <c r="J67" s="23" t="s">
        <v>60</v>
      </c>
      <c r="K67" t="s">
        <v>81</v>
      </c>
      <c r="L67" s="26"/>
      <c r="M67" s="27">
        <v>10</v>
      </c>
    </row>
    <row r="68" spans="10:13" ht="16.5" customHeight="1" thickBot="1" x14ac:dyDescent="0.45">
      <c r="J68" s="23"/>
      <c r="K68" t="s">
        <v>43</v>
      </c>
      <c r="L68" s="26"/>
      <c r="M68" s="27">
        <v>10</v>
      </c>
    </row>
    <row r="69" spans="10:13" ht="16.5" customHeight="1" thickBot="1" x14ac:dyDescent="0.45">
      <c r="J69" s="23"/>
      <c r="K69" t="s">
        <v>44</v>
      </c>
      <c r="L69" s="26"/>
      <c r="M69" s="27">
        <v>20</v>
      </c>
    </row>
    <row r="70" spans="10:13" ht="16.5" customHeight="1" thickBot="1" x14ac:dyDescent="0.45">
      <c r="J70" s="23"/>
      <c r="K70" t="s">
        <v>45</v>
      </c>
      <c r="L70" s="26"/>
      <c r="M70" s="27">
        <v>30</v>
      </c>
    </row>
    <row r="71" spans="10:13" ht="16.5" customHeight="1" thickBot="1" x14ac:dyDescent="0.45">
      <c r="J71" s="23"/>
      <c r="K71" s="28" t="s">
        <v>46</v>
      </c>
      <c r="L71" s="26"/>
      <c r="M71" s="27">
        <v>5</v>
      </c>
    </row>
    <row r="72" spans="10:13" ht="16.5" customHeight="1" thickBot="1" x14ac:dyDescent="0.45">
      <c r="J72" s="23"/>
      <c r="K72" s="32" t="s">
        <v>61</v>
      </c>
      <c r="L72" s="33">
        <f>L67*M67+L68*M68+L69*M69+L70*M70+L71*M71</f>
        <v>0</v>
      </c>
      <c r="M72" s="34"/>
    </row>
    <row r="73" spans="10:13" ht="16.5" customHeight="1" thickTop="1" thickBot="1" x14ac:dyDescent="0.45">
      <c r="J73" s="31"/>
    </row>
    <row r="74" spans="10:13" ht="16.5" customHeight="1" thickTop="1" x14ac:dyDescent="0.4"/>
    <row r="75" spans="10:13" ht="16.5" customHeight="1" x14ac:dyDescent="0.4"/>
    <row r="76" spans="10:13" ht="16.5" customHeight="1" x14ac:dyDescent="0.4"/>
    <row r="77" spans="10:13" ht="16.5" customHeight="1" x14ac:dyDescent="0.4"/>
    <row r="78" spans="10:13" ht="16.5" customHeight="1" x14ac:dyDescent="0.4"/>
    <row r="79" spans="10:13" ht="16.5" customHeight="1" x14ac:dyDescent="0.4"/>
    <row r="80" spans="10:13" ht="16.5" customHeight="1" x14ac:dyDescent="0.4"/>
    <row r="81" ht="16.5" customHeight="1" x14ac:dyDescent="0.4"/>
    <row r="82" ht="16.5" customHeight="1" x14ac:dyDescent="0.4"/>
  </sheetData>
  <mergeCells count="11">
    <mergeCell ref="J2:J3"/>
    <mergeCell ref="D3:E3"/>
    <mergeCell ref="F3:G3"/>
    <mergeCell ref="C22:C29"/>
    <mergeCell ref="B51:D59"/>
    <mergeCell ref="I2:I3"/>
    <mergeCell ref="A2:A3"/>
    <mergeCell ref="B2:B3"/>
    <mergeCell ref="C2:C3"/>
    <mergeCell ref="D2:G2"/>
    <mergeCell ref="H2:H3"/>
  </mergeCells>
  <phoneticPr fontId="1"/>
  <conditionalFormatting sqref="B17">
    <cfRule type="expression" dxfId="5" priority="6">
      <formula>D17&gt;D3</formula>
    </cfRule>
  </conditionalFormatting>
  <dataValidations count="18">
    <dataValidation allowBlank="1" showInputMessage="1" showErrorMessage="1" promptTitle="注意" prompt="歯冠形態修正も咬合調整に含みます。" sqref="B33" xr:uid="{14BD516B-C9A1-4C62-84A9-E301F4B0B9D9}"/>
    <dataValidation allowBlank="1" showInputMessage="1" showErrorMessage="1" promptTitle="注意" prompt="1つの歯に、例えば①と②を併用した場合、高い方の単位（この例では②）で算定して下さい。ただし⑤根面処理は①や③に「加算」して算定が可です。" sqref="K9" xr:uid="{71E9A534-AFBE-4541-836F-04E742769E16}"/>
    <dataValidation allowBlank="1" showInputMessage="1" showErrorMessage="1" prompt="SPT期間中に、歯周外科処置を行った場合は外科フェーズへ、義歯再製作のばあいは口腔機能回復治療のフェーズに戻ると考えます。行った処置は、それぞれ算定して下さい。" sqref="B46" xr:uid="{33C56D17-22B4-4445-86B4-7035D7F6B719}"/>
    <dataValidation allowBlank="1" showInputMessage="1" showErrorMessage="1" prompt="併用療法（例：EMD＋Bio-Oss）、自家骨移植、骨補填材料の応用も歯周組織再生療法1件とします。" sqref="K12:L12 K19:L19 K36:L36 K45:L45 K53:L53 K61:L61 K69:L69" xr:uid="{D8BD45F5-19E8-434E-A690-6F4272E47D90}"/>
    <dataValidation allowBlank="1" showInputMessage="1" showErrorMessage="1" prompt="組織付着療法とは、「歯周ポケット掻爬術」「新付着術」「フラップ手術」のこと" sqref="K10 K17 K25 K34 K43 K51 K59 K67" xr:uid="{3CC8036E-C021-4AA9-BB2D-9E84215313CD}"/>
    <dataValidation allowBlank="1" showInputMessage="1" showErrorMessage="1" promptTitle="例：24-27の歯周外科" prompt="24　フラップ手術_x000a_25　EMD_x000a_26　EMD＋Bio-Oss_x000a_27　フラップ手術＋根面レーザー_x000a_算定→組織付着×2、再生療法×2、レーザー応用×1" sqref="J9" xr:uid="{118BF7EB-1C7B-4146-BAC1-7420B753588E}"/>
    <dataValidation allowBlank="1" showInputMessage="1" showErrorMessage="1" prompt="根面処理、肉芽組織除去、骨切除や整形を想定している。レーザーによる殺菌は、本学会ガイドラインに収載されていないので現時点では算定不可。レーザーによる歯肉切除は切除療法で算定。" sqref="K47:L47 K55:L55 K63:L63 K71:L71" xr:uid="{7D14B4A7-8F78-4AFD-8704-5E318BA9C093}"/>
    <dataValidation allowBlank="1" showInputMessage="1" showErrorMessage="1" promptTitle="注意" prompt="根面処理、肉芽組織除去、骨切除や整形を想定している。レーザーによる殺菌は、本学会ガイドラインに収載されていないので現時点では算定不可。レーザーによる歯肉切除は切除療法で算定。" sqref="K14:L14 K21:L21 K29:L29 K38:L38" xr:uid="{B48CE9FC-D159-4232-BC56-C91C638F1BE5}"/>
    <dataValidation allowBlank="1" showInputMessage="1" showErrorMessage="1" promptTitle="組織付着療法とは" prompt="組織付着療法とは、「歯周ポケット掻爬術」「新付着術」「フラップ手術」のこと" sqref="L10 L17 L25 L34 L43 L51 L59 L67" xr:uid="{011D83DA-D73D-4754-BDED-6933008A8259}"/>
    <dataValidation allowBlank="1" showInputMessage="1" showErrorMessage="1" promptTitle="注意" prompt="左の黄色カラム「あり」を選択しないと単位加算されません。_x000a_検査の例：抗体検査、骨密度検査、自院で行ったHbA1ｃ測定、血液検査、GCFペリオトロン、SNPs検査等、申請症例の歯周治療に不可欠であった検査_x000a_" sqref="D11" xr:uid="{EDFB3CB0-61E8-49FC-91E7-03389183E56C}"/>
    <dataValidation type="whole" allowBlank="1" showInputMessage="1" showErrorMessage="1" promptTitle="注意" prompt="インプラント埋入後のメインテナンス、周囲粘膜炎、周囲炎への対応に対しては、現時点では単位を付与していません。" sqref="D42" xr:uid="{50BFA123-7877-49D7-A59D-261CE303AFD3}">
      <formula1>0</formula1>
      <formula2>32</formula2>
    </dataValidation>
    <dataValidation type="whole" allowBlank="1" showInputMessage="1" showErrorMessage="1" promptTitle="注意" prompt="既にSPT中であった症例については、「最近5カ年の専門医有効期間」開始後の歯数を入力して下さい。" sqref="D3:E3" xr:uid="{F438C44E-868C-4002-8F8B-133C7A81E53D}">
      <formula1>0</formula1>
      <formula2>32</formula2>
    </dataValidation>
    <dataValidation allowBlank="1" showInputMessage="1" showErrorMessage="1" promptTitle="注意" prompt="専門医資格有効期限開始時に、既にSPT中であった症例については、その患者さんの歯周治療を開始したときの診断名を選択して下さい。" sqref="B7" xr:uid="{C4212D95-1F26-4F71-AAEE-BC2B25C576CD}"/>
    <dataValidation type="whole" allowBlank="1" showInputMessage="1" showErrorMessage="1" sqref="D35" xr:uid="{EA0C3914-416C-487F-AEB4-BB7E6992DDB7}">
      <formula1>0</formula1>
      <formula2>D3</formula2>
    </dataValidation>
    <dataValidation type="whole" allowBlank="1" showInputMessage="1" showErrorMessage="1" sqref="D33" xr:uid="{0B31E940-9273-4A4F-BE54-F58338B6AF43}">
      <formula1>0</formula1>
      <formula2>D3</formula2>
    </dataValidation>
    <dataValidation type="whole" allowBlank="1" showInputMessage="1" showErrorMessage="1" sqref="D31" xr:uid="{EC465F1A-964E-4700-9C6A-167AC050C165}">
      <formula1>0</formula1>
      <formula2>D3</formula2>
    </dataValidation>
    <dataValidation type="whole" allowBlank="1" showInputMessage="1" showErrorMessage="1" promptTitle="注意" prompt="再SRPは、算定不可です" sqref="D17" xr:uid="{9E029CB3-5432-4051-B139-B124E9E43D9D}">
      <formula1>0</formula1>
      <formula2>D3</formula2>
    </dataValidation>
    <dataValidation type="whole" allowBlank="1" showInputMessage="1" showErrorMessage="1" sqref="D43" xr:uid="{10BD2C95-F501-48D4-AA50-796D5A00CB61}">
      <formula1>0</formula1>
      <formula2>32</formula2>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0CB6FE57-B01E-43DD-AE45-84B0EF4779BD}">
          <x14:formula1>
            <xm:f>Sheet23!$C$21:$C$23</xm:f>
          </x14:formula1>
          <xm:sqref>C11</xm:sqref>
        </x14:dataValidation>
        <x14:dataValidation type="list" allowBlank="1" showInputMessage="1" showErrorMessage="1" xr:uid="{8F122D4D-53A3-4A90-B5B5-AC4E771D7A23}">
          <x14:formula1>
            <xm:f>Sheet23!$C$18:$C$20</xm:f>
          </x14:formula1>
          <xm:sqref>C9</xm:sqref>
        </x14:dataValidation>
        <x14:dataValidation type="list" allowBlank="1" showInputMessage="1" showErrorMessage="1" xr:uid="{A43CA909-7868-41CD-88B9-2DBC53A09552}">
          <x14:formula1>
            <xm:f>Sheet23!$C$73:$C$76</xm:f>
          </x14:formula1>
          <xm:sqref>C46</xm:sqref>
        </x14:dataValidation>
        <x14:dataValidation type="list" allowBlank="1" showInputMessage="1" showErrorMessage="1" xr:uid="{22778BE0-CC94-4B32-9190-5DBB6B22FD40}">
          <x14:formula1>
            <xm:f>Sheet23!$C$70:$C$72</xm:f>
          </x14:formula1>
          <xm:sqref>C44</xm:sqref>
        </x14:dataValidation>
        <x14:dataValidation type="list" allowBlank="1" showInputMessage="1" showErrorMessage="1" promptTitle="注意" prompt="専門医有効期限（5年）の中で実施したものに限る" xr:uid="{D563AFE2-887B-483F-82A6-A32FCF52F0E4}">
          <x14:formula1>
            <xm:f>Sheet23!$C$67:$C$69</xm:f>
          </x14:formula1>
          <xm:sqref>C43</xm:sqref>
        </x14:dataValidation>
        <x14:dataValidation type="list" allowBlank="1" showInputMessage="1" showErrorMessage="1" promptTitle="注意" prompt="専門医有効期限（5年）の中で埋入実施したものに限る" xr:uid="{5CC933A8-D6DC-46DF-95DA-C14371C808D8}">
          <x14:formula1>
            <xm:f>Sheet23!$C$64:$C$66</xm:f>
          </x14:formula1>
          <xm:sqref>C42</xm:sqref>
        </x14:dataValidation>
        <x14:dataValidation type="list" allowBlank="1" showInputMessage="1" showErrorMessage="1" promptTitle="注意" prompt="専門医有効期限（5年）の中で装着したものに限る。" xr:uid="{8AF76DF2-8318-4192-8E3B-EDC0BAF8B2AE}">
          <x14:formula1>
            <xm:f>Sheet23!$C$61:$C$63</xm:f>
          </x14:formula1>
          <xm:sqref>C41</xm:sqref>
        </x14:dataValidation>
        <x14:dataValidation type="list" allowBlank="1" showInputMessage="1" showErrorMessage="1" promptTitle="注意" prompt="専門医有効期限（5年）の中で装着実施したものに限る" xr:uid="{3E6A716A-FD27-4BA7-A07C-30598DFEA904}">
          <x14:formula1>
            <xm:f>Sheet23!$C$58:$C$60</xm:f>
          </x14:formula1>
          <xm:sqref>C40</xm:sqref>
        </x14:dataValidation>
        <x14:dataValidation type="list" allowBlank="1" showInputMessage="1" showErrorMessage="1" promptTitle="注意" prompt="暗示療法のみの場合は算定不可" xr:uid="{7BECBB34-A2A6-4A19-86A3-51AAF0E99148}">
          <x14:formula1>
            <xm:f>Sheet23!$C$55:$C$57</xm:f>
          </x14:formula1>
          <xm:sqref>C37</xm:sqref>
        </x14:dataValidation>
        <x14:dataValidation type="list" allowBlank="1" showInputMessage="1" showErrorMessage="1" promptTitle="注意" prompt="暫間固定が施された歯の本数に単位を付与します。暫間固定が脱離して再び行うことはよくあることですが、2回目以降の暫間固定は対象外とします。" xr:uid="{CAE5F7FC-C0D7-4D06-A467-87B62347BB7F}">
          <x14:formula1>
            <xm:f>Sheet23!$C$52:$C$54</xm:f>
          </x14:formula1>
          <xm:sqref>C35</xm:sqref>
        </x14:dataValidation>
        <x14:dataValidation type="list" allowBlank="1" showInputMessage="1" showErrorMessage="1" promptTitle="注意" prompt="1歯一回のみ単位付与です。ある1つの歯に複数回咬合調整を行っても1歯一回とし、「咬合調整を処置した歯の本数×単位」が合計になります。" xr:uid="{CBC1A9F8-546D-4F8D-AE27-8F930DECEDD7}">
          <x14:formula1>
            <xm:f>Sheet23!$C$49:$C$51</xm:f>
          </x14:formula1>
          <xm:sqref>C33</xm:sqref>
        </x14:dataValidation>
        <x14:dataValidation type="list" allowBlank="1" showInputMessage="1" showErrorMessage="1" xr:uid="{C54D8B19-C118-4D0A-9777-A0A05BECAD2F}">
          <x14:formula1>
            <xm:f>Sheet23!$C$46:$C$48</xm:f>
          </x14:formula1>
          <xm:sqref>C31</xm:sqref>
        </x14:dataValidation>
        <x14:dataValidation type="list" allowBlank="1" showInputMessage="1" showErrorMessage="1" xr:uid="{16F63A96-871B-4B8E-8DF4-BB09598A8091}">
          <x14:formula1>
            <xm:f>Sheet23!$C$36:$C$38</xm:f>
          </x14:formula1>
          <xm:sqref>C19</xm:sqref>
        </x14:dataValidation>
        <x14:dataValidation type="list" allowBlank="1" showInputMessage="1" showErrorMessage="1" promptTitle="注意" prompt="再スケーリングは算定不可です" xr:uid="{71CBFD71-4B5B-46F3-9872-FFA7F745A866}">
          <x14:formula1>
            <xm:f>Sheet23!$C$28:$C$34</xm:f>
          </x14:formula1>
          <xm:sqref>C15</xm:sqref>
        </x14:dataValidation>
        <x14:dataValidation type="list" allowBlank="1" showInputMessage="1" showErrorMessage="1" promptTitle="他科との連携" prompt="医科や介護施設など特別な配慮を必要とした場合や、歯科では難抜歯、顎関節症、歯科麻酔などの連携を想定しています。高度で専門的な歯周治療を行う上で不可欠だった連携を行った場合に算定して下さい。" xr:uid="{EC08237E-E2D1-4E96-AB97-8CDD5B9DC970}">
          <x14:formula1>
            <xm:f>Sheet23!$C$24:$C$27</xm:f>
          </x14:formula1>
          <xm:sqref>C13</xm:sqref>
        </x14:dataValidation>
        <x14:dataValidation type="list" allowBlank="1" showInputMessage="1" showErrorMessage="1" promptTitle="注意" prompt="「最近5カ年の専門医有効期間」の開始時に既にSPT中であった症例については、その患者さんの歯周治療を最もはじめに開始したときの診断名を選択して下さい。例：8年メンテしている患者さんでは8年前の診断を選択して下さい。" xr:uid="{2EF9E66B-F9DE-4FC9-851A-F35155E8A1F3}">
          <x14:formula1>
            <xm:f>Sheet23!$C$2:$C$14</xm:f>
          </x14:formula1>
          <xm:sqref>C7</xm:sqref>
        </x14:dataValidation>
        <x14:dataValidation type="list" allowBlank="1" showInputMessage="1" showErrorMessage="1" xr:uid="{B70B09E1-94BF-4E87-859C-FFAD8237E4DB}">
          <x14:formula1>
            <xm:f>Sheet23!$C$3:$C$17</xm:f>
          </x14:formula1>
          <xm:sqref>D7:E8</xm:sqref>
        </x14:dataValidation>
        <x14:dataValidation type="list" allowBlank="1" showInputMessage="1" showErrorMessage="1" xr:uid="{264B735B-5DAF-4DC0-8A9D-93A8CCD642FF}">
          <x14:formula1>
            <xm:f>Sheet23!$C$25:$C$33</xm:f>
          </x14:formula1>
          <xm:sqref>E52</xm:sqref>
        </x14:dataValidation>
        <x14:dataValidation type="list" allowBlank="1" showInputMessage="1" showErrorMessage="1" xr:uid="{57404F87-6646-4F55-95FD-26D81D0D4B73}">
          <x14:formula1>
            <xm:f>Sheet23!$C$22:$C$23</xm:f>
          </x14:formula1>
          <xm:sqref>D45:E49</xm:sqref>
        </x14:dataValidation>
        <x14:dataValidation type="list" allowBlank="1" showInputMessage="1" showErrorMessage="1" xr:uid="{2395FC87-8447-4E1B-8A9F-1F8FC65E5997}">
          <x14:formula1>
            <xm:f>Sheet23!$C$19:$C$20</xm:f>
          </x14:formula1>
          <xm:sqref>D9:E10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6BC03-4AD1-45BF-B5D8-2E26434D3CAD}">
  <sheetPr codeName="Sheet12"/>
  <dimension ref="A1:P82"/>
  <sheetViews>
    <sheetView workbookViewId="0">
      <pane xSplit="1" ySplit="6" topLeftCell="B7" activePane="bottomRight" state="frozen"/>
      <selection pane="topRight" activeCell="B1" sqref="B1"/>
      <selection pane="bottomLeft" activeCell="A7" sqref="A7"/>
      <selection pane="bottomRight" activeCell="C22" sqref="C22:C29"/>
    </sheetView>
  </sheetViews>
  <sheetFormatPr defaultRowHeight="18.75" x14ac:dyDescent="0.4"/>
  <cols>
    <col min="1" max="1" width="15.75" customWidth="1"/>
    <col min="2" max="2" width="21.25" customWidth="1"/>
    <col min="3" max="3" width="21.75" customWidth="1"/>
    <col min="4" max="4" width="12.5" customWidth="1"/>
    <col min="5" max="5" width="4" customWidth="1"/>
    <col min="6" max="6" width="5.375" customWidth="1"/>
    <col min="7" max="7" width="3.375" customWidth="1"/>
    <col min="8" max="8" width="21.375" customWidth="1"/>
    <col min="9" max="9" width="1.875" customWidth="1"/>
    <col min="10" max="10" width="13.875" customWidth="1"/>
    <col min="11" max="11" width="24" customWidth="1"/>
    <col min="12" max="12" width="6.375" customWidth="1"/>
    <col min="13" max="13" width="8.875" customWidth="1"/>
  </cols>
  <sheetData>
    <row r="1" spans="1:16" ht="19.5" thickBot="1" x14ac:dyDescent="0.45">
      <c r="A1">
        <f>K3</f>
        <v>0</v>
      </c>
    </row>
    <row r="2" spans="1:16" ht="36.75" customHeight="1" thickTop="1" thickBot="1" x14ac:dyDescent="0.45">
      <c r="A2" s="139" t="s">
        <v>66</v>
      </c>
      <c r="B2" s="139" t="s">
        <v>68</v>
      </c>
      <c r="C2" s="133" t="s">
        <v>132</v>
      </c>
      <c r="D2" s="141" t="s">
        <v>130</v>
      </c>
      <c r="E2" s="142"/>
      <c r="F2" s="142"/>
      <c r="G2" s="143"/>
      <c r="H2" s="135" t="s">
        <v>71</v>
      </c>
      <c r="I2" s="137"/>
      <c r="J2" s="139" t="s">
        <v>67</v>
      </c>
      <c r="K2" s="36" t="s">
        <v>69</v>
      </c>
    </row>
    <row r="3" spans="1:16" ht="51.75" customHeight="1" thickTop="1" thickBot="1" x14ac:dyDescent="0.45">
      <c r="A3" s="140"/>
      <c r="B3" s="140"/>
      <c r="C3" s="134"/>
      <c r="D3" s="146"/>
      <c r="E3" s="147"/>
      <c r="F3" s="144" t="s">
        <v>63</v>
      </c>
      <c r="G3" s="145"/>
      <c r="H3" s="136"/>
      <c r="I3" s="138"/>
      <c r="J3" s="140"/>
      <c r="K3" s="10">
        <f>SUM(F7:F46)</f>
        <v>0</v>
      </c>
    </row>
    <row r="4" spans="1:16" ht="19.5" thickTop="1" x14ac:dyDescent="0.4"/>
    <row r="5" spans="1:16" ht="19.5" thickBot="1" x14ac:dyDescent="0.45">
      <c r="B5" t="s">
        <v>85</v>
      </c>
    </row>
    <row r="6" spans="1:16" ht="21" thickTop="1" thickBot="1" x14ac:dyDescent="0.45">
      <c r="B6" t="s">
        <v>87</v>
      </c>
      <c r="C6" s="38" t="s">
        <v>5</v>
      </c>
      <c r="D6" s="15" t="s">
        <v>7</v>
      </c>
      <c r="E6" s="5"/>
      <c r="F6" s="16" t="s">
        <v>13</v>
      </c>
      <c r="G6" s="41"/>
      <c r="J6" s="42"/>
      <c r="K6" s="43"/>
      <c r="L6" s="43"/>
      <c r="M6" s="44"/>
    </row>
    <row r="7" spans="1:16" ht="16.5" customHeight="1" thickTop="1" thickBot="1" x14ac:dyDescent="0.45">
      <c r="B7" t="s">
        <v>0</v>
      </c>
      <c r="C7" s="39" t="s">
        <v>82</v>
      </c>
      <c r="D7" s="8"/>
      <c r="E7" s="8"/>
      <c r="F7" s="13">
        <f>IFERROR(VLOOKUP(C7, Sheet23!$C$3:$D$14, 2, FALSE), 0)</f>
        <v>0</v>
      </c>
      <c r="G7" s="41"/>
      <c r="J7" t="s">
        <v>85</v>
      </c>
      <c r="K7" s="45"/>
      <c r="L7" s="45"/>
      <c r="M7" s="46"/>
      <c r="N7" s="20"/>
      <c r="O7" s="9"/>
      <c r="P7" s="9"/>
    </row>
    <row r="8" spans="1:16" ht="16.5" customHeight="1" thickTop="1" thickBot="1" x14ac:dyDescent="0.45">
      <c r="C8" s="1"/>
      <c r="D8" s="8"/>
      <c r="E8" s="8"/>
      <c r="G8" s="41"/>
      <c r="J8" t="s">
        <v>86</v>
      </c>
      <c r="K8" t="s">
        <v>86</v>
      </c>
      <c r="M8" s="22"/>
      <c r="N8" s="20"/>
      <c r="O8" s="9"/>
      <c r="P8" s="9"/>
    </row>
    <row r="9" spans="1:16" ht="16.5" customHeight="1" thickTop="1" thickBot="1" x14ac:dyDescent="0.45">
      <c r="B9" t="s">
        <v>1</v>
      </c>
      <c r="C9" s="40" t="s">
        <v>82</v>
      </c>
      <c r="D9" s="2"/>
      <c r="E9" s="2"/>
      <c r="F9" s="13">
        <f>IFERROR(VLOOKUP(C9, Sheet23!$C$18:$D$20, 2, FALSE), 0)</f>
        <v>0</v>
      </c>
      <c r="G9" s="41"/>
      <c r="J9" s="23" t="s">
        <v>53</v>
      </c>
      <c r="K9" s="48" t="s">
        <v>88</v>
      </c>
      <c r="L9" s="24" t="s">
        <v>62</v>
      </c>
      <c r="M9" s="25"/>
      <c r="N9" s="20"/>
      <c r="O9" s="9"/>
      <c r="P9" s="9"/>
    </row>
    <row r="10" spans="1:16" ht="16.5" customHeight="1" thickTop="1" thickBot="1" x14ac:dyDescent="0.45">
      <c r="D10" s="2"/>
      <c r="E10" s="2"/>
      <c r="G10" s="41"/>
      <c r="J10" s="49" t="s">
        <v>89</v>
      </c>
      <c r="K10" t="s">
        <v>81</v>
      </c>
      <c r="L10" s="26"/>
      <c r="M10" s="27">
        <v>10</v>
      </c>
      <c r="N10" s="20"/>
      <c r="O10" s="9"/>
      <c r="P10" s="9"/>
    </row>
    <row r="11" spans="1:16" ht="16.5" customHeight="1" thickTop="1" thickBot="1" x14ac:dyDescent="0.45">
      <c r="B11" t="s">
        <v>2</v>
      </c>
      <c r="C11" s="40" t="s">
        <v>82</v>
      </c>
      <c r="D11" s="37"/>
      <c r="E11" s="11" t="s">
        <v>64</v>
      </c>
      <c r="F11" s="13">
        <f>G11*D11</f>
        <v>0</v>
      </c>
      <c r="G11" s="41">
        <f>IFERROR(VLOOKUP(C11, Sheet23!$C$22:$D$23, 2, FALSE), 0)</f>
        <v>0</v>
      </c>
      <c r="J11" s="49" t="s">
        <v>90</v>
      </c>
      <c r="K11" t="s">
        <v>43</v>
      </c>
      <c r="L11" s="26"/>
      <c r="M11" s="27">
        <v>10</v>
      </c>
      <c r="N11" s="20"/>
      <c r="O11" s="9"/>
      <c r="P11" s="9"/>
    </row>
    <row r="12" spans="1:16" ht="16.5" customHeight="1" thickTop="1" thickBot="1" x14ac:dyDescent="0.45">
      <c r="D12" s="2"/>
      <c r="E12" s="2"/>
      <c r="G12" s="41"/>
      <c r="J12" s="49" t="s">
        <v>91</v>
      </c>
      <c r="K12" t="s">
        <v>44</v>
      </c>
      <c r="L12" s="26"/>
      <c r="M12" s="27">
        <v>20</v>
      </c>
      <c r="N12" s="20"/>
      <c r="O12" s="9"/>
      <c r="P12" s="9"/>
    </row>
    <row r="13" spans="1:16" ht="16.5" customHeight="1" thickTop="1" thickBot="1" x14ac:dyDescent="0.45">
      <c r="B13" t="s">
        <v>127</v>
      </c>
      <c r="C13" s="40" t="s">
        <v>82</v>
      </c>
      <c r="D13" s="2"/>
      <c r="E13" s="2"/>
      <c r="F13" s="13">
        <f>IFERROR(VLOOKUP(C13, Sheet23!$C$24:$D$27, 2, FALSE), 0)</f>
        <v>0</v>
      </c>
      <c r="G13" s="41"/>
      <c r="H13" s="35" t="s">
        <v>70</v>
      </c>
      <c r="J13" s="49" t="s">
        <v>92</v>
      </c>
      <c r="K13" t="s">
        <v>45</v>
      </c>
      <c r="L13" s="26"/>
      <c r="M13" s="27">
        <v>30</v>
      </c>
      <c r="N13" s="20"/>
      <c r="O13" s="9"/>
      <c r="P13" s="9"/>
    </row>
    <row r="14" spans="1:16" ht="16.5" customHeight="1" thickTop="1" thickBot="1" x14ac:dyDescent="0.45">
      <c r="D14" s="2"/>
      <c r="E14" s="2"/>
      <c r="G14" s="41"/>
      <c r="J14" s="49" t="s">
        <v>93</v>
      </c>
      <c r="K14" s="28" t="s">
        <v>46</v>
      </c>
      <c r="L14" s="26"/>
      <c r="M14" s="27">
        <v>5</v>
      </c>
      <c r="N14" s="20"/>
      <c r="O14" s="9"/>
      <c r="P14" s="9"/>
    </row>
    <row r="15" spans="1:16" ht="16.5" customHeight="1" thickTop="1" thickBot="1" x14ac:dyDescent="0.45">
      <c r="B15" t="s">
        <v>4</v>
      </c>
      <c r="C15" s="40" t="s">
        <v>82</v>
      </c>
      <c r="D15" s="2"/>
      <c r="E15" s="2"/>
      <c r="F15" s="13">
        <f>IFERROR(VLOOKUP(C15, Sheet23!$C$28:$D$34, 2, FALSE), 0)</f>
        <v>0</v>
      </c>
      <c r="G15" s="41"/>
      <c r="H15" s="35" t="s">
        <v>70</v>
      </c>
      <c r="J15" s="23"/>
      <c r="K15" s="9" t="s">
        <v>61</v>
      </c>
      <c r="L15" s="29">
        <f>L10*M10+L11*M11+L12*M12+L13*M13+L14*M14</f>
        <v>0</v>
      </c>
      <c r="M15" s="30"/>
      <c r="N15" s="20"/>
      <c r="O15" s="9"/>
      <c r="P15" s="9"/>
    </row>
    <row r="16" spans="1:16" ht="16.5" customHeight="1" thickTop="1" thickBot="1" x14ac:dyDescent="0.45">
      <c r="D16" s="2"/>
      <c r="E16" s="2"/>
      <c r="G16" s="41"/>
      <c r="J16" s="23"/>
      <c r="K16" s="9"/>
      <c r="L16" s="9"/>
      <c r="M16" s="30"/>
      <c r="N16" s="20"/>
      <c r="O16" s="9"/>
      <c r="P16" s="9"/>
    </row>
    <row r="17" spans="1:16" ht="16.5" customHeight="1" thickBot="1" x14ac:dyDescent="0.45">
      <c r="B17" t="s">
        <v>6</v>
      </c>
      <c r="D17" s="12"/>
      <c r="E17" s="11" t="s">
        <v>63</v>
      </c>
      <c r="F17" s="13">
        <f>3*D17</f>
        <v>0</v>
      </c>
      <c r="G17" s="41"/>
      <c r="J17" s="23" t="s">
        <v>54</v>
      </c>
      <c r="K17" t="s">
        <v>81</v>
      </c>
      <c r="L17" s="26"/>
      <c r="M17" s="27">
        <v>10</v>
      </c>
      <c r="N17" s="20"/>
      <c r="O17" s="9"/>
      <c r="P17" s="9"/>
    </row>
    <row r="18" spans="1:16" ht="16.5" customHeight="1" thickBot="1" x14ac:dyDescent="0.45">
      <c r="D18" s="2"/>
      <c r="E18" s="2"/>
      <c r="G18" s="41"/>
      <c r="J18" s="23"/>
      <c r="K18" t="s">
        <v>43</v>
      </c>
      <c r="L18" s="26"/>
      <c r="M18" s="27">
        <v>10</v>
      </c>
      <c r="N18" s="20"/>
      <c r="O18" s="9"/>
      <c r="P18" s="9"/>
    </row>
    <row r="19" spans="1:16" ht="16.5" customHeight="1" thickTop="1" thickBot="1" x14ac:dyDescent="0.45">
      <c r="A19" s="47"/>
      <c r="B19" t="s">
        <v>80</v>
      </c>
      <c r="C19" s="40" t="s">
        <v>82</v>
      </c>
      <c r="D19" s="37"/>
      <c r="E19" s="11" t="s">
        <v>65</v>
      </c>
      <c r="F19" s="13">
        <f>G19*D19</f>
        <v>0</v>
      </c>
      <c r="G19" s="41">
        <f>IFERROR(VLOOKUP(C19, Sheet23!$C$37:$D$38, 2, FALSE), 0)</f>
        <v>0</v>
      </c>
      <c r="J19" s="23"/>
      <c r="K19" t="s">
        <v>44</v>
      </c>
      <c r="L19" s="26"/>
      <c r="M19" s="27">
        <v>20</v>
      </c>
      <c r="N19" s="20"/>
      <c r="O19" s="9"/>
      <c r="P19" s="9"/>
    </row>
    <row r="20" spans="1:16" ht="16.5" customHeight="1" thickTop="1" thickBot="1" x14ac:dyDescent="0.45">
      <c r="D20" s="2"/>
      <c r="E20" s="2"/>
      <c r="G20" s="41"/>
      <c r="J20" s="23"/>
      <c r="K20" t="s">
        <v>45</v>
      </c>
      <c r="L20" s="26"/>
      <c r="M20" s="27">
        <v>30</v>
      </c>
      <c r="N20" s="20"/>
      <c r="O20" s="9"/>
      <c r="P20" s="9"/>
    </row>
    <row r="21" spans="1:16" ht="16.5" customHeight="1" thickBot="1" x14ac:dyDescent="0.45">
      <c r="B21" t="s">
        <v>8</v>
      </c>
      <c r="C21" s="6" t="s">
        <v>84</v>
      </c>
      <c r="D21" s="12"/>
      <c r="E21" s="11" t="s">
        <v>64</v>
      </c>
      <c r="G21" s="41"/>
      <c r="J21" s="23"/>
      <c r="K21" s="28" t="s">
        <v>46</v>
      </c>
      <c r="L21" s="26"/>
      <c r="M21" s="27">
        <v>5</v>
      </c>
      <c r="N21" s="20"/>
      <c r="O21" s="9"/>
      <c r="P21" s="9"/>
    </row>
    <row r="22" spans="1:16" ht="16.5" customHeight="1" x14ac:dyDescent="0.4">
      <c r="B22" s="6" t="s">
        <v>72</v>
      </c>
      <c r="C22" s="148" t="s">
        <v>134</v>
      </c>
      <c r="D22" s="2"/>
      <c r="E22" s="2"/>
      <c r="F22" s="14">
        <f>L15</f>
        <v>0</v>
      </c>
      <c r="G22" s="41"/>
      <c r="J22" s="23"/>
      <c r="K22" s="9" t="s">
        <v>61</v>
      </c>
      <c r="L22" s="29">
        <f>L17*M17+L18*M18+L19*M19+L20*M20+L21*M21</f>
        <v>0</v>
      </c>
      <c r="M22" s="30"/>
      <c r="N22" s="20"/>
      <c r="O22" s="9"/>
      <c r="P22" s="9"/>
    </row>
    <row r="23" spans="1:16" ht="16.5" customHeight="1" x14ac:dyDescent="0.4">
      <c r="B23" s="6" t="s">
        <v>73</v>
      </c>
      <c r="C23" s="149"/>
      <c r="D23" s="2"/>
      <c r="E23" s="2"/>
      <c r="F23" s="14">
        <f>L22</f>
        <v>0</v>
      </c>
      <c r="G23" s="41"/>
      <c r="J23" s="23"/>
      <c r="K23" s="9"/>
      <c r="L23" s="9"/>
      <c r="M23" s="30"/>
      <c r="N23" s="20"/>
      <c r="O23" s="9"/>
      <c r="P23" s="9"/>
    </row>
    <row r="24" spans="1:16" ht="16.5" customHeight="1" thickBot="1" x14ac:dyDescent="0.45">
      <c r="B24" s="6" t="s">
        <v>74</v>
      </c>
      <c r="C24" s="149"/>
      <c r="D24" s="2"/>
      <c r="E24" s="2"/>
      <c r="F24" s="14">
        <f>L30</f>
        <v>0</v>
      </c>
      <c r="G24" s="41"/>
      <c r="J24" s="23"/>
      <c r="M24" s="25"/>
      <c r="N24" s="20"/>
      <c r="O24" s="9"/>
      <c r="P24" s="9"/>
    </row>
    <row r="25" spans="1:16" ht="16.5" customHeight="1" thickBot="1" x14ac:dyDescent="0.45">
      <c r="B25" s="6" t="s">
        <v>75</v>
      </c>
      <c r="C25" s="149"/>
      <c r="D25" s="2"/>
      <c r="E25" s="2"/>
      <c r="F25" s="14">
        <f>L40</f>
        <v>0</v>
      </c>
      <c r="G25" s="41"/>
      <c r="J25" s="23" t="s">
        <v>55</v>
      </c>
      <c r="K25" t="s">
        <v>81</v>
      </c>
      <c r="L25" s="26"/>
      <c r="M25" s="27">
        <v>10</v>
      </c>
      <c r="N25" s="20"/>
      <c r="O25" s="9"/>
      <c r="P25" s="9"/>
    </row>
    <row r="26" spans="1:16" ht="16.5" customHeight="1" thickBot="1" x14ac:dyDescent="0.45">
      <c r="B26" s="6" t="s">
        <v>76</v>
      </c>
      <c r="C26" s="149"/>
      <c r="D26" s="2"/>
      <c r="E26" s="2"/>
      <c r="F26" s="14">
        <f>L48</f>
        <v>0</v>
      </c>
      <c r="G26" s="41"/>
      <c r="J26" s="23"/>
      <c r="K26" t="s">
        <v>43</v>
      </c>
      <c r="L26" s="26"/>
      <c r="M26" s="27">
        <v>10</v>
      </c>
      <c r="N26" s="20"/>
      <c r="O26" s="9"/>
      <c r="P26" s="9"/>
    </row>
    <row r="27" spans="1:16" ht="16.5" customHeight="1" thickBot="1" x14ac:dyDescent="0.45">
      <c r="B27" s="6" t="s">
        <v>77</v>
      </c>
      <c r="C27" s="149"/>
      <c r="D27" s="2"/>
      <c r="E27" s="2"/>
      <c r="F27" s="14">
        <f>L56</f>
        <v>0</v>
      </c>
      <c r="G27" s="41"/>
      <c r="J27" s="23"/>
      <c r="K27" t="s">
        <v>44</v>
      </c>
      <c r="L27" s="26"/>
      <c r="M27" s="27">
        <v>20</v>
      </c>
      <c r="N27" s="20"/>
      <c r="O27" s="9"/>
      <c r="P27" s="9"/>
    </row>
    <row r="28" spans="1:16" ht="16.5" customHeight="1" thickBot="1" x14ac:dyDescent="0.45">
      <c r="B28" s="6" t="s">
        <v>78</v>
      </c>
      <c r="C28" s="149"/>
      <c r="D28" s="2"/>
      <c r="E28" s="2"/>
      <c r="F28" s="14">
        <f>L64</f>
        <v>0</v>
      </c>
      <c r="G28" s="41"/>
      <c r="J28" s="23"/>
      <c r="K28" t="s">
        <v>45</v>
      </c>
      <c r="L28" s="26"/>
      <c r="M28" s="27">
        <v>30</v>
      </c>
      <c r="N28" s="20"/>
      <c r="O28" s="9"/>
      <c r="P28" s="9"/>
    </row>
    <row r="29" spans="1:16" ht="16.5" customHeight="1" thickBot="1" x14ac:dyDescent="0.45">
      <c r="B29" s="6" t="s">
        <v>79</v>
      </c>
      <c r="C29" s="150"/>
      <c r="D29" s="2"/>
      <c r="E29" s="2"/>
      <c r="F29" s="14">
        <f>L72</f>
        <v>0</v>
      </c>
      <c r="G29" s="41"/>
      <c r="J29" s="23"/>
      <c r="K29" s="28" t="s">
        <v>46</v>
      </c>
      <c r="L29" s="26"/>
      <c r="M29" s="27">
        <v>5</v>
      </c>
      <c r="N29" s="20"/>
      <c r="O29" s="9"/>
      <c r="P29" s="9"/>
    </row>
    <row r="30" spans="1:16" ht="16.5" customHeight="1" thickBot="1" x14ac:dyDescent="0.45">
      <c r="D30" s="2"/>
      <c r="E30" s="2"/>
      <c r="F30" s="6"/>
      <c r="G30" s="41"/>
      <c r="J30" s="23"/>
      <c r="K30" s="9" t="s">
        <v>61</v>
      </c>
      <c r="L30" s="29">
        <f>L25*M25+L26*M26+L27*M27+L28*M28+L29*M29</f>
        <v>0</v>
      </c>
      <c r="M30" s="30"/>
      <c r="N30" s="20"/>
      <c r="O30" s="9"/>
      <c r="P30" s="9"/>
    </row>
    <row r="31" spans="1:16" ht="60" customHeight="1" thickTop="1" thickBot="1" x14ac:dyDescent="0.45">
      <c r="B31" s="4" t="s">
        <v>109</v>
      </c>
      <c r="C31" s="40" t="s">
        <v>82</v>
      </c>
      <c r="D31" s="37"/>
      <c r="E31" s="11" t="s">
        <v>63</v>
      </c>
      <c r="F31" s="13">
        <f>5*D31</f>
        <v>0</v>
      </c>
      <c r="G31" s="41"/>
      <c r="J31" s="23"/>
      <c r="K31" s="9"/>
      <c r="L31" s="9"/>
      <c r="M31" s="30"/>
      <c r="N31" s="20"/>
      <c r="O31" s="9"/>
      <c r="P31" s="9"/>
    </row>
    <row r="32" spans="1:16" ht="16.5" customHeight="1" thickTop="1" thickBot="1" x14ac:dyDescent="0.45">
      <c r="D32" s="2"/>
      <c r="E32" s="2"/>
      <c r="G32" s="41"/>
      <c r="J32" s="23"/>
      <c r="K32" s="9"/>
      <c r="L32" s="9"/>
      <c r="M32" s="30"/>
      <c r="N32" s="20"/>
      <c r="O32" s="9"/>
      <c r="P32" s="18"/>
    </row>
    <row r="33" spans="2:16" ht="17.25" customHeight="1" thickTop="1" thickBot="1" x14ac:dyDescent="0.45">
      <c r="B33" t="s">
        <v>9</v>
      </c>
      <c r="C33" s="40" t="s">
        <v>82</v>
      </c>
      <c r="D33" s="37"/>
      <c r="E33" s="11" t="s">
        <v>63</v>
      </c>
      <c r="F33" s="13">
        <f>1*D33</f>
        <v>0</v>
      </c>
      <c r="G33" s="41"/>
      <c r="J33" s="23"/>
      <c r="M33" s="25"/>
      <c r="N33" s="20"/>
      <c r="O33" s="17"/>
    </row>
    <row r="34" spans="2:16" ht="16.5" customHeight="1" thickTop="1" thickBot="1" x14ac:dyDescent="0.45">
      <c r="D34" s="2"/>
      <c r="E34" s="2"/>
      <c r="G34" s="41"/>
      <c r="J34" s="23" t="s">
        <v>56</v>
      </c>
      <c r="K34" t="s">
        <v>81</v>
      </c>
      <c r="L34" s="26"/>
      <c r="M34" s="27">
        <v>10</v>
      </c>
      <c r="N34" s="20"/>
      <c r="O34" s="17"/>
    </row>
    <row r="35" spans="2:16" ht="16.5" customHeight="1" thickTop="1" thickBot="1" x14ac:dyDescent="0.45">
      <c r="B35" t="s">
        <v>10</v>
      </c>
      <c r="C35" s="40" t="s">
        <v>82</v>
      </c>
      <c r="D35" s="37"/>
      <c r="E35" s="11" t="s">
        <v>63</v>
      </c>
      <c r="F35" s="13">
        <f>1*D35</f>
        <v>0</v>
      </c>
      <c r="G35" s="41"/>
      <c r="J35" s="23"/>
      <c r="K35" t="s">
        <v>43</v>
      </c>
      <c r="L35" s="26"/>
      <c r="M35" s="27">
        <v>10</v>
      </c>
      <c r="N35" s="20"/>
      <c r="O35" s="17"/>
    </row>
    <row r="36" spans="2:16" ht="16.5" customHeight="1" thickTop="1" thickBot="1" x14ac:dyDescent="0.45">
      <c r="D36" s="2"/>
      <c r="E36" s="2"/>
      <c r="G36" s="41"/>
      <c r="J36" s="23"/>
      <c r="K36" t="s">
        <v>44</v>
      </c>
      <c r="L36" s="26"/>
      <c r="M36" s="27">
        <v>20</v>
      </c>
      <c r="N36" s="20"/>
      <c r="O36" s="17"/>
    </row>
    <row r="37" spans="2:16" ht="16.5" customHeight="1" thickTop="1" thickBot="1" x14ac:dyDescent="0.45">
      <c r="B37" t="s">
        <v>11</v>
      </c>
      <c r="C37" s="40" t="s">
        <v>82</v>
      </c>
      <c r="D37" s="2"/>
      <c r="E37" s="2"/>
      <c r="F37" s="13">
        <f>IFERROR(VLOOKUP(C37, Sheet23!$C$56:$D$57, 2, FALSE), 0)</f>
        <v>0</v>
      </c>
      <c r="G37" s="41"/>
      <c r="J37" s="23"/>
      <c r="K37" t="s">
        <v>45</v>
      </c>
      <c r="L37" s="26"/>
      <c r="M37" s="27">
        <v>30</v>
      </c>
      <c r="N37" s="20"/>
      <c r="O37" s="9"/>
      <c r="P37" s="19"/>
    </row>
    <row r="38" spans="2:16" ht="16.5" customHeight="1" thickTop="1" thickBot="1" x14ac:dyDescent="0.45">
      <c r="D38" s="2"/>
      <c r="E38" s="2"/>
      <c r="G38" s="41"/>
      <c r="J38" s="23"/>
      <c r="K38" s="28" t="s">
        <v>46</v>
      </c>
      <c r="L38" s="26"/>
      <c r="M38" s="27">
        <v>5</v>
      </c>
      <c r="N38" s="20"/>
      <c r="O38" s="9"/>
      <c r="P38" s="9"/>
    </row>
    <row r="39" spans="2:16" ht="16.5" customHeight="1" thickBot="1" x14ac:dyDescent="0.45">
      <c r="B39" t="s">
        <v>12</v>
      </c>
      <c r="D39" s="2"/>
      <c r="E39" s="2"/>
      <c r="G39" s="41"/>
      <c r="J39" s="23"/>
      <c r="K39" s="28"/>
      <c r="L39" s="24"/>
      <c r="M39" s="27"/>
      <c r="N39" s="20"/>
      <c r="O39" s="9"/>
      <c r="P39" s="9"/>
    </row>
    <row r="40" spans="2:16" ht="16.5" customHeight="1" thickTop="1" thickBot="1" x14ac:dyDescent="0.45">
      <c r="B40" s="6" t="s">
        <v>14</v>
      </c>
      <c r="C40" s="40" t="s">
        <v>82</v>
      </c>
      <c r="D40" s="37"/>
      <c r="E40" s="11" t="s">
        <v>65</v>
      </c>
      <c r="F40" s="13">
        <f>G40*D40</f>
        <v>0</v>
      </c>
      <c r="G40" s="41">
        <f>IFERROR(VLOOKUP(C40, Sheet23!$C$59:$D$60, 2, FALSE), 0)</f>
        <v>0</v>
      </c>
      <c r="J40" s="23"/>
      <c r="K40" s="9" t="s">
        <v>61</v>
      </c>
      <c r="L40" s="29">
        <f>L34*M34+L35*M35+L36*M36+L37*M37+L38*M38</f>
        <v>0</v>
      </c>
      <c r="M40" s="30"/>
      <c r="N40" s="20"/>
      <c r="O40" s="9"/>
      <c r="P40" s="9"/>
    </row>
    <row r="41" spans="2:16" ht="16.5" customHeight="1" thickTop="1" thickBot="1" x14ac:dyDescent="0.45">
      <c r="B41" s="6" t="s">
        <v>15</v>
      </c>
      <c r="C41" s="40" t="s">
        <v>82</v>
      </c>
      <c r="D41" s="37"/>
      <c r="E41" s="11" t="s">
        <v>65</v>
      </c>
      <c r="F41" s="13">
        <f t="shared" ref="F41:F43" si="0">G41*D41</f>
        <v>0</v>
      </c>
      <c r="G41" s="41">
        <f>IFERROR(VLOOKUP(C41, Sheet23!$C$62:$D$63, 2, FALSE), 0)</f>
        <v>0</v>
      </c>
      <c r="J41" s="23"/>
      <c r="K41" s="9"/>
      <c r="L41" s="9"/>
      <c r="M41" s="30"/>
      <c r="N41" s="20"/>
      <c r="O41" s="9"/>
      <c r="P41" s="9"/>
    </row>
    <row r="42" spans="2:16" ht="16.5" customHeight="1" thickTop="1" thickBot="1" x14ac:dyDescent="0.45">
      <c r="B42" s="6" t="s">
        <v>16</v>
      </c>
      <c r="C42" s="40" t="s">
        <v>82</v>
      </c>
      <c r="D42" s="37"/>
      <c r="E42" s="11" t="s">
        <v>63</v>
      </c>
      <c r="F42" s="13">
        <f t="shared" si="0"/>
        <v>0</v>
      </c>
      <c r="G42" s="41">
        <f>IFERROR(VLOOKUP(C42, Sheet23!$C$65:$D$66, 2, FALSE), 0)</f>
        <v>0</v>
      </c>
      <c r="J42" s="23"/>
      <c r="M42" s="25"/>
      <c r="N42" s="20"/>
      <c r="O42" s="9"/>
      <c r="P42" s="9"/>
    </row>
    <row r="43" spans="2:16" ht="16.5" customHeight="1" thickTop="1" thickBot="1" x14ac:dyDescent="0.45">
      <c r="B43" s="6" t="s">
        <v>17</v>
      </c>
      <c r="C43" s="40" t="s">
        <v>82</v>
      </c>
      <c r="D43" s="37"/>
      <c r="E43" s="11" t="s">
        <v>63</v>
      </c>
      <c r="F43" s="13">
        <f t="shared" si="0"/>
        <v>0</v>
      </c>
      <c r="G43" s="41">
        <f>IFERROR(VLOOKUP(C43, Sheet23!$C$68:$D$69, 2, FALSE), 0)</f>
        <v>0</v>
      </c>
      <c r="J43" s="23" t="s">
        <v>57</v>
      </c>
      <c r="K43" t="s">
        <v>81</v>
      </c>
      <c r="L43" s="26"/>
      <c r="M43" s="27">
        <v>10</v>
      </c>
      <c r="N43" s="20"/>
      <c r="O43" s="9"/>
      <c r="P43" s="9"/>
    </row>
    <row r="44" spans="2:16" ht="16.5" customHeight="1" thickTop="1" thickBot="1" x14ac:dyDescent="0.45">
      <c r="B44" s="6" t="s">
        <v>18</v>
      </c>
      <c r="C44" s="40" t="s">
        <v>82</v>
      </c>
      <c r="D44" s="2"/>
      <c r="E44" s="2"/>
      <c r="F44" s="13">
        <f>IFERROR(VLOOKUP(C44, Sheet23!$C$71:$D$72, 2, FALSE), 0)</f>
        <v>0</v>
      </c>
      <c r="G44" s="41"/>
      <c r="J44" s="23"/>
      <c r="K44" t="s">
        <v>43</v>
      </c>
      <c r="L44" s="26"/>
      <c r="M44" s="27">
        <v>10</v>
      </c>
      <c r="N44" s="20"/>
      <c r="O44" s="9"/>
      <c r="P44" s="9"/>
    </row>
    <row r="45" spans="2:16" ht="16.5" customHeight="1" thickTop="1" thickBot="1" x14ac:dyDescent="0.45">
      <c r="D45" s="2"/>
      <c r="E45" s="2"/>
      <c r="G45" s="41"/>
      <c r="J45" s="23"/>
      <c r="K45" t="s">
        <v>44</v>
      </c>
      <c r="L45" s="26"/>
      <c r="M45" s="27">
        <v>20</v>
      </c>
      <c r="N45" s="20"/>
      <c r="O45" s="9"/>
      <c r="P45" s="9"/>
    </row>
    <row r="46" spans="2:16" ht="16.5" customHeight="1" thickTop="1" thickBot="1" x14ac:dyDescent="0.45">
      <c r="B46" t="s">
        <v>19</v>
      </c>
      <c r="C46" s="40" t="s">
        <v>82</v>
      </c>
      <c r="D46" s="2"/>
      <c r="E46" s="2"/>
      <c r="F46" s="13">
        <f>IFERROR(VLOOKUP(C46, Sheet23!$C$74:$D$76, 2, FALSE), 0)</f>
        <v>0</v>
      </c>
      <c r="G46" s="41"/>
      <c r="J46" s="23"/>
      <c r="K46" t="s">
        <v>45</v>
      </c>
      <c r="L46" s="26"/>
      <c r="M46" s="27">
        <v>30</v>
      </c>
      <c r="N46" s="20"/>
      <c r="O46" s="9"/>
      <c r="P46" s="9"/>
    </row>
    <row r="47" spans="2:16" ht="16.5" customHeight="1" thickTop="1" thickBot="1" x14ac:dyDescent="0.45">
      <c r="D47" s="2"/>
      <c r="E47" s="2"/>
      <c r="G47" s="41"/>
      <c r="J47" s="23"/>
      <c r="K47" s="28" t="s">
        <v>46</v>
      </c>
      <c r="L47" s="26"/>
      <c r="M47" s="27">
        <v>5</v>
      </c>
      <c r="N47" s="20"/>
      <c r="O47" s="9"/>
      <c r="P47" s="9"/>
    </row>
    <row r="48" spans="2:16" ht="16.5" customHeight="1" x14ac:dyDescent="0.4">
      <c r="D48" s="2"/>
      <c r="E48" s="2"/>
      <c r="J48" s="23"/>
      <c r="K48" s="9" t="s">
        <v>61</v>
      </c>
      <c r="L48" s="29">
        <f>L43*M43+L44*M44+L45*M45+L46*M46+L47*M47</f>
        <v>0</v>
      </c>
      <c r="M48" s="30"/>
      <c r="N48" s="20"/>
      <c r="O48" s="9"/>
      <c r="P48" s="9"/>
    </row>
    <row r="49" spans="2:16" ht="16.5" customHeight="1" x14ac:dyDescent="0.4">
      <c r="D49" s="2"/>
      <c r="E49" s="2"/>
      <c r="J49" s="23"/>
      <c r="K49" s="9"/>
      <c r="L49" s="9"/>
      <c r="M49" s="30"/>
      <c r="N49" s="20"/>
      <c r="O49" s="9"/>
      <c r="P49" s="9"/>
    </row>
    <row r="50" spans="2:16" ht="16.5" customHeight="1" thickBot="1" x14ac:dyDescent="0.45">
      <c r="D50" s="2"/>
      <c r="E50" s="2"/>
      <c r="J50" s="23"/>
      <c r="M50" s="25"/>
      <c r="N50" s="20"/>
      <c r="O50" s="9"/>
      <c r="P50" s="9"/>
    </row>
    <row r="51" spans="2:16" ht="16.5" customHeight="1" thickBot="1" x14ac:dyDescent="0.45">
      <c r="B51" s="124" t="s">
        <v>83</v>
      </c>
      <c r="C51" s="125"/>
      <c r="D51" s="126"/>
      <c r="E51" s="2"/>
      <c r="J51" s="23" t="s">
        <v>58</v>
      </c>
      <c r="K51" t="s">
        <v>81</v>
      </c>
      <c r="L51" s="26"/>
      <c r="M51" s="27">
        <v>10</v>
      </c>
      <c r="N51" s="20"/>
      <c r="O51" s="9"/>
      <c r="P51" s="9"/>
    </row>
    <row r="52" spans="2:16" ht="16.5" customHeight="1" thickBot="1" x14ac:dyDescent="0.45">
      <c r="B52" s="127"/>
      <c r="C52" s="128"/>
      <c r="D52" s="129"/>
      <c r="E52" s="2"/>
      <c r="J52" s="23"/>
      <c r="K52" t="s">
        <v>43</v>
      </c>
      <c r="L52" s="26"/>
      <c r="M52" s="27">
        <v>10</v>
      </c>
      <c r="N52" s="20"/>
      <c r="O52" s="9"/>
      <c r="P52" s="9"/>
    </row>
    <row r="53" spans="2:16" ht="16.5" customHeight="1" thickBot="1" x14ac:dyDescent="0.45">
      <c r="B53" s="127"/>
      <c r="C53" s="128"/>
      <c r="D53" s="129"/>
      <c r="J53" s="23"/>
      <c r="K53" t="s">
        <v>44</v>
      </c>
      <c r="L53" s="26"/>
      <c r="M53" s="27">
        <v>20</v>
      </c>
      <c r="N53" s="20"/>
      <c r="O53" s="9"/>
      <c r="P53" s="9"/>
    </row>
    <row r="54" spans="2:16" ht="16.5" customHeight="1" thickBot="1" x14ac:dyDescent="0.45">
      <c r="B54" s="127"/>
      <c r="C54" s="128"/>
      <c r="D54" s="129"/>
      <c r="J54" s="23"/>
      <c r="K54" t="s">
        <v>45</v>
      </c>
      <c r="L54" s="26"/>
      <c r="M54" s="27">
        <v>30</v>
      </c>
      <c r="N54" s="20"/>
      <c r="O54" s="9"/>
      <c r="P54" s="9"/>
    </row>
    <row r="55" spans="2:16" ht="16.5" customHeight="1" thickBot="1" x14ac:dyDescent="0.45">
      <c r="B55" s="127"/>
      <c r="C55" s="128"/>
      <c r="D55" s="129"/>
      <c r="J55" s="23"/>
      <c r="K55" s="28" t="s">
        <v>46</v>
      </c>
      <c r="L55" s="26"/>
      <c r="M55" s="27">
        <v>5</v>
      </c>
    </row>
    <row r="56" spans="2:16" ht="16.5" customHeight="1" x14ac:dyDescent="0.4">
      <c r="B56" s="127"/>
      <c r="C56" s="128"/>
      <c r="D56" s="129"/>
      <c r="J56" s="23"/>
      <c r="K56" s="9" t="s">
        <v>61</v>
      </c>
      <c r="L56" s="29">
        <f>L51*M51+L52*M52+L53*M53+L54*M54+L55*M55</f>
        <v>0</v>
      </c>
      <c r="M56" s="30"/>
    </row>
    <row r="57" spans="2:16" ht="16.5" customHeight="1" x14ac:dyDescent="0.4">
      <c r="B57" s="127"/>
      <c r="C57" s="128"/>
      <c r="D57" s="129"/>
      <c r="J57" s="23"/>
      <c r="M57" s="22"/>
    </row>
    <row r="58" spans="2:16" ht="16.5" customHeight="1" thickBot="1" x14ac:dyDescent="0.45">
      <c r="B58" s="127"/>
      <c r="C58" s="128"/>
      <c r="D58" s="129"/>
      <c r="J58" s="21"/>
      <c r="M58" s="25"/>
    </row>
    <row r="59" spans="2:16" ht="16.5" customHeight="1" thickBot="1" x14ac:dyDescent="0.45">
      <c r="B59" s="130"/>
      <c r="C59" s="131"/>
      <c r="D59" s="132"/>
      <c r="J59" s="23" t="s">
        <v>59</v>
      </c>
      <c r="K59" t="s">
        <v>81</v>
      </c>
      <c r="L59" s="26"/>
      <c r="M59" s="27">
        <v>10</v>
      </c>
    </row>
    <row r="60" spans="2:16" ht="16.5" customHeight="1" thickBot="1" x14ac:dyDescent="0.45">
      <c r="J60" s="23"/>
      <c r="K60" t="s">
        <v>43</v>
      </c>
      <c r="L60" s="26"/>
      <c r="M60" s="27">
        <v>10</v>
      </c>
    </row>
    <row r="61" spans="2:16" ht="16.5" customHeight="1" thickBot="1" x14ac:dyDescent="0.45">
      <c r="J61" s="23"/>
      <c r="K61" t="s">
        <v>44</v>
      </c>
      <c r="L61" s="26"/>
      <c r="M61" s="27">
        <v>20</v>
      </c>
    </row>
    <row r="62" spans="2:16" ht="16.5" customHeight="1" thickBot="1" x14ac:dyDescent="0.45">
      <c r="J62" s="23"/>
      <c r="K62" t="s">
        <v>45</v>
      </c>
      <c r="L62" s="26"/>
      <c r="M62" s="27">
        <v>30</v>
      </c>
    </row>
    <row r="63" spans="2:16" ht="16.5" customHeight="1" thickBot="1" x14ac:dyDescent="0.45">
      <c r="J63" s="23"/>
      <c r="K63" s="28" t="s">
        <v>46</v>
      </c>
      <c r="L63" s="26"/>
      <c r="M63" s="27">
        <v>5</v>
      </c>
    </row>
    <row r="64" spans="2:16" ht="16.5" customHeight="1" x14ac:dyDescent="0.4">
      <c r="J64" s="23"/>
      <c r="K64" s="9" t="s">
        <v>61</v>
      </c>
      <c r="L64" s="29">
        <f>L59*M59+L60*M60+L61*M61+L62*M62+L63*M63</f>
        <v>0</v>
      </c>
      <c r="M64" s="30"/>
    </row>
    <row r="65" spans="10:13" ht="16.5" customHeight="1" x14ac:dyDescent="0.4">
      <c r="J65" s="23"/>
      <c r="M65" s="22"/>
    </row>
    <row r="66" spans="10:13" ht="16.5" customHeight="1" thickBot="1" x14ac:dyDescent="0.45">
      <c r="J66" s="21"/>
      <c r="M66" s="25"/>
    </row>
    <row r="67" spans="10:13" ht="16.5" customHeight="1" thickBot="1" x14ac:dyDescent="0.45">
      <c r="J67" s="23" t="s">
        <v>60</v>
      </c>
      <c r="K67" t="s">
        <v>81</v>
      </c>
      <c r="L67" s="26"/>
      <c r="M67" s="27">
        <v>10</v>
      </c>
    </row>
    <row r="68" spans="10:13" ht="16.5" customHeight="1" thickBot="1" x14ac:dyDescent="0.45">
      <c r="J68" s="23"/>
      <c r="K68" t="s">
        <v>43</v>
      </c>
      <c r="L68" s="26"/>
      <c r="M68" s="27">
        <v>10</v>
      </c>
    </row>
    <row r="69" spans="10:13" ht="16.5" customHeight="1" thickBot="1" x14ac:dyDescent="0.45">
      <c r="J69" s="23"/>
      <c r="K69" t="s">
        <v>44</v>
      </c>
      <c r="L69" s="26"/>
      <c r="M69" s="27">
        <v>20</v>
      </c>
    </row>
    <row r="70" spans="10:13" ht="16.5" customHeight="1" thickBot="1" x14ac:dyDescent="0.45">
      <c r="J70" s="23"/>
      <c r="K70" t="s">
        <v>45</v>
      </c>
      <c r="L70" s="26"/>
      <c r="M70" s="27">
        <v>30</v>
      </c>
    </row>
    <row r="71" spans="10:13" ht="16.5" customHeight="1" thickBot="1" x14ac:dyDescent="0.45">
      <c r="J71" s="23"/>
      <c r="K71" s="28" t="s">
        <v>46</v>
      </c>
      <c r="L71" s="26"/>
      <c r="M71" s="27">
        <v>5</v>
      </c>
    </row>
    <row r="72" spans="10:13" ht="16.5" customHeight="1" thickBot="1" x14ac:dyDescent="0.45">
      <c r="J72" s="23"/>
      <c r="K72" s="32" t="s">
        <v>61</v>
      </c>
      <c r="L72" s="33">
        <f>L67*M67+L68*M68+L69*M69+L70*M70+L71*M71</f>
        <v>0</v>
      </c>
      <c r="M72" s="34"/>
    </row>
    <row r="73" spans="10:13" ht="16.5" customHeight="1" thickTop="1" thickBot="1" x14ac:dyDescent="0.45">
      <c r="J73" s="31"/>
    </row>
    <row r="74" spans="10:13" ht="16.5" customHeight="1" thickTop="1" x14ac:dyDescent="0.4"/>
    <row r="75" spans="10:13" ht="16.5" customHeight="1" x14ac:dyDescent="0.4"/>
    <row r="76" spans="10:13" ht="16.5" customHeight="1" x14ac:dyDescent="0.4"/>
    <row r="77" spans="10:13" ht="16.5" customHeight="1" x14ac:dyDescent="0.4"/>
    <row r="78" spans="10:13" ht="16.5" customHeight="1" x14ac:dyDescent="0.4"/>
    <row r="79" spans="10:13" ht="16.5" customHeight="1" x14ac:dyDescent="0.4"/>
    <row r="80" spans="10:13" ht="16.5" customHeight="1" x14ac:dyDescent="0.4"/>
    <row r="81" ht="16.5" customHeight="1" x14ac:dyDescent="0.4"/>
    <row r="82" ht="16.5" customHeight="1" x14ac:dyDescent="0.4"/>
  </sheetData>
  <mergeCells count="11">
    <mergeCell ref="J2:J3"/>
    <mergeCell ref="D3:E3"/>
    <mergeCell ref="F3:G3"/>
    <mergeCell ref="C22:C29"/>
    <mergeCell ref="B51:D59"/>
    <mergeCell ref="I2:I3"/>
    <mergeCell ref="A2:A3"/>
    <mergeCell ref="B2:B3"/>
    <mergeCell ref="C2:C3"/>
    <mergeCell ref="D2:G2"/>
    <mergeCell ref="H2:H3"/>
  </mergeCells>
  <phoneticPr fontId="1"/>
  <conditionalFormatting sqref="B17">
    <cfRule type="expression" dxfId="4" priority="7">
      <formula>D17&gt;D3</formula>
    </cfRule>
  </conditionalFormatting>
  <dataValidations count="18">
    <dataValidation allowBlank="1" showInputMessage="1" showErrorMessage="1" promptTitle="注意" prompt="歯冠形態修正も咬合調整に含みます。" sqref="B33" xr:uid="{6265DB4A-BC6B-4502-836E-FF619503B568}"/>
    <dataValidation allowBlank="1" showInputMessage="1" showErrorMessage="1" promptTitle="注意" prompt="1つの歯に、例えば①と②を併用した場合、高い方の単位（この例では②）で算定して下さい。ただし⑤根面処理は①や③に「加算」して算定が可です。" sqref="K9" xr:uid="{C1CB6008-A04F-41E1-AE47-2FBD81C01815}"/>
    <dataValidation allowBlank="1" showInputMessage="1" showErrorMessage="1" prompt="SPT期間中に、歯周外科処置を行った場合は外科フェーズへ、義歯再製作のばあいは口腔機能回復治療のフェーズに戻ると考えます。行った処置は、それぞれ算定して下さい。" sqref="B46" xr:uid="{5318D64C-D6D5-4EFA-9B8A-5C04603646E0}"/>
    <dataValidation allowBlank="1" showInputMessage="1" showErrorMessage="1" prompt="併用療法（例：EMD＋Bio-Oss）、自家骨移植、骨補填材料の応用も歯周組織再生療法1件とします。" sqref="K12:L12 K19:L19 K36:L36 K45:L45 K53:L53 K61:L61 K69:L69" xr:uid="{FF35ADD8-CB36-44BC-B8A3-309FBC06BF70}"/>
    <dataValidation allowBlank="1" showInputMessage="1" showErrorMessage="1" prompt="組織付着療法とは、「歯周ポケット掻爬術」「新付着術」「フラップ手術」のこと" sqref="K10 K17 K25 K34 K43 K51 K59 K67" xr:uid="{1B31AF1A-FDF9-46B6-A446-BB7BE22DAFA9}"/>
    <dataValidation allowBlank="1" showInputMessage="1" showErrorMessage="1" promptTitle="例：24-27の歯周外科" prompt="24　フラップ手術_x000a_25　EMD_x000a_26　EMD＋Bio-Oss_x000a_27　フラップ手術＋根面レーザー_x000a_算定→組織付着×2、再生療法×2、レーザー応用×1" sqref="J9" xr:uid="{B208E160-1952-4112-A09C-0572460EA42A}"/>
    <dataValidation allowBlank="1" showInputMessage="1" showErrorMessage="1" prompt="根面処理、肉芽組織除去、骨切除や整形を想定している。レーザーによる殺菌は、本学会ガイドラインに収載されていないので現時点では算定不可。レーザーによる歯肉切除は切除療法で算定。" sqref="K47:L47 K55:L55 K63:L63 K71:L71" xr:uid="{351F6014-94A3-4580-B7A3-3EBF4D41AD14}"/>
    <dataValidation allowBlank="1" showInputMessage="1" showErrorMessage="1" promptTitle="注意" prompt="根面処理、肉芽組織除去、骨切除や整形を想定している。レーザーによる殺菌は、本学会ガイドラインに収載されていないので現時点では算定不可。レーザーによる歯肉切除は切除療法で算定。" sqref="K14:L14 K21:L21 K29:L29 K38:L38" xr:uid="{F7139E88-0FE7-4966-B1F8-9C8E3E6461F9}"/>
    <dataValidation allowBlank="1" showInputMessage="1" showErrorMessage="1" promptTitle="組織付着療法とは" prompt="組織付着療法とは、「歯周ポケット掻爬術」「新付着術」「フラップ手術」のこと" sqref="L10 L17 L25 L34 L43 L51 L59 L67" xr:uid="{70F2F96B-155D-40D5-8E5E-9FF3AF337DD7}"/>
    <dataValidation allowBlank="1" showInputMessage="1" showErrorMessage="1" promptTitle="注意" prompt="左の黄色カラム「あり」を選択しないと単位加算されません。_x000a_検査の例：抗体検査、骨密度検査、自院で行ったHbA1ｃ測定、血液検査、GCFペリオトロン、SNPs検査等、申請症例の歯周治療に不可欠であった検査_x000a_" sqref="D11" xr:uid="{4EC7EFD1-9FE1-460F-8AFE-CDDD462849C6}"/>
    <dataValidation type="whole" allowBlank="1" showInputMessage="1" showErrorMessage="1" promptTitle="注意" prompt="インプラント埋入後のメインテナンス、周囲粘膜炎、周囲炎への対応に対しては、現時点では単位を付与していません。" sqref="D42" xr:uid="{B1F80F2B-8590-49EF-B29D-675136B23BE1}">
      <formula1>0</formula1>
      <formula2>32</formula2>
    </dataValidation>
    <dataValidation type="whole" allowBlank="1" showInputMessage="1" showErrorMessage="1" promptTitle="注意" prompt="既にSPT中であった症例については、「最近5カ年の専門医有効期間」開始後の歯数を入力して下さい。" sqref="D3:E3" xr:uid="{C18B3DFD-2F51-4C58-906D-8772A97960A2}">
      <formula1>0</formula1>
      <formula2>32</formula2>
    </dataValidation>
    <dataValidation allowBlank="1" showInputMessage="1" showErrorMessage="1" promptTitle="注意" prompt="専門医資格有効期限開始時に、既にSPT中であった症例については、その患者さんの歯周治療を開始したときの診断名を選択して下さい。" sqref="B7" xr:uid="{D36FDBA9-71EA-4A67-9757-4F4C1E46602B}"/>
    <dataValidation type="whole" allowBlank="1" showInputMessage="1" showErrorMessage="1" sqref="D35" xr:uid="{C92898BA-7198-4754-A3AE-7E51D1057275}">
      <formula1>0</formula1>
      <formula2>D3</formula2>
    </dataValidation>
    <dataValidation type="whole" allowBlank="1" showInputMessage="1" showErrorMessage="1" sqref="D33" xr:uid="{235B6818-2336-49AC-9A36-A6517EEC00D5}">
      <formula1>0</formula1>
      <formula2>D3</formula2>
    </dataValidation>
    <dataValidation type="whole" allowBlank="1" showInputMessage="1" showErrorMessage="1" sqref="D31" xr:uid="{F408C85F-8BFC-4F9B-A629-5896F57793FD}">
      <formula1>0</formula1>
      <formula2>D3</formula2>
    </dataValidation>
    <dataValidation type="whole" allowBlank="1" showInputMessage="1" showErrorMessage="1" promptTitle="注意" prompt="再SRPは、算定不可です" sqref="D17" xr:uid="{60F3C456-711A-4EFB-A00A-155A0D794D8D}">
      <formula1>0</formula1>
      <formula2>D3</formula2>
    </dataValidation>
    <dataValidation type="whole" allowBlank="1" showInputMessage="1" showErrorMessage="1" sqref="D43" xr:uid="{0B446243-C824-4A29-A9D6-C92932C126C8}">
      <formula1>0</formula1>
      <formula2>32</formula2>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87AEFECC-D80E-4401-AE94-D3CD5F42568F}">
          <x14:formula1>
            <xm:f>Sheet23!$C$21:$C$23</xm:f>
          </x14:formula1>
          <xm:sqref>C11</xm:sqref>
        </x14:dataValidation>
        <x14:dataValidation type="list" allowBlank="1" showInputMessage="1" showErrorMessage="1" xr:uid="{734B9940-BE34-40D7-9426-2A5E9BBE48FA}">
          <x14:formula1>
            <xm:f>Sheet23!$C$18:$C$20</xm:f>
          </x14:formula1>
          <xm:sqref>C9</xm:sqref>
        </x14:dataValidation>
        <x14:dataValidation type="list" allowBlank="1" showInputMessage="1" showErrorMessage="1" xr:uid="{E074A4D1-6F71-4F5A-A373-E01E8293568F}">
          <x14:formula1>
            <xm:f>Sheet23!$C$73:$C$76</xm:f>
          </x14:formula1>
          <xm:sqref>C46</xm:sqref>
        </x14:dataValidation>
        <x14:dataValidation type="list" allowBlank="1" showInputMessage="1" showErrorMessage="1" xr:uid="{44422747-5209-44E6-B101-CE24567750C0}">
          <x14:formula1>
            <xm:f>Sheet23!$C$70:$C$72</xm:f>
          </x14:formula1>
          <xm:sqref>C44</xm:sqref>
        </x14:dataValidation>
        <x14:dataValidation type="list" allowBlank="1" showInputMessage="1" showErrorMessage="1" promptTitle="注意" prompt="専門医有効期限（5年）の中で実施したものに限る" xr:uid="{C4F297BA-6C23-49EA-A36A-97F4FCFA4545}">
          <x14:formula1>
            <xm:f>Sheet23!$C$67:$C$69</xm:f>
          </x14:formula1>
          <xm:sqref>C43</xm:sqref>
        </x14:dataValidation>
        <x14:dataValidation type="list" allowBlank="1" showInputMessage="1" showErrorMessage="1" promptTitle="注意" prompt="専門医有効期限（5年）の中で埋入実施したものに限る" xr:uid="{F301601A-B7A5-40DD-B582-331141BB56E4}">
          <x14:formula1>
            <xm:f>Sheet23!$C$64:$C$66</xm:f>
          </x14:formula1>
          <xm:sqref>C42</xm:sqref>
        </x14:dataValidation>
        <x14:dataValidation type="list" allowBlank="1" showInputMessage="1" showErrorMessage="1" promptTitle="注意" prompt="専門医有効期限（5年）の中で装着したものに限る。" xr:uid="{3C28B3F3-C2D5-459F-A572-35F1C9648955}">
          <x14:formula1>
            <xm:f>Sheet23!$C$61:$C$63</xm:f>
          </x14:formula1>
          <xm:sqref>C41</xm:sqref>
        </x14:dataValidation>
        <x14:dataValidation type="list" allowBlank="1" showInputMessage="1" showErrorMessage="1" promptTitle="注意" prompt="専門医有効期限（5年）の中で装着実施したものに限る" xr:uid="{6AABC704-0E7E-4BC1-9EE9-8D051E03914F}">
          <x14:formula1>
            <xm:f>Sheet23!$C$58:$C$60</xm:f>
          </x14:formula1>
          <xm:sqref>C40</xm:sqref>
        </x14:dataValidation>
        <x14:dataValidation type="list" allowBlank="1" showInputMessage="1" showErrorMessage="1" promptTitle="注意" prompt="暗示療法のみの場合は算定不可" xr:uid="{863EA1B2-EA1F-4142-87DD-205D8C1A8F41}">
          <x14:formula1>
            <xm:f>Sheet23!$C$55:$C$57</xm:f>
          </x14:formula1>
          <xm:sqref>C37</xm:sqref>
        </x14:dataValidation>
        <x14:dataValidation type="list" allowBlank="1" showInputMessage="1" showErrorMessage="1" promptTitle="注意" prompt="暫間固定が施された歯の本数に単位を付与します。暫間固定が脱離して再び行うことはよくあることですが、2回目以降の暫間固定は対象外とします。" xr:uid="{A26C6CB5-4D81-41BB-92A2-A916C4B7F0D7}">
          <x14:formula1>
            <xm:f>Sheet23!$C$52:$C$54</xm:f>
          </x14:formula1>
          <xm:sqref>C35</xm:sqref>
        </x14:dataValidation>
        <x14:dataValidation type="list" allowBlank="1" showInputMessage="1" showErrorMessage="1" promptTitle="注意" prompt="1歯一回のみ単位付与です。ある1つの歯に複数回咬合調整を行っても1歯一回とし、「咬合調整を処置した歯の本数×単位」が合計になります。" xr:uid="{5B4E7F06-C8D0-4590-A7DE-CC35D78C1658}">
          <x14:formula1>
            <xm:f>Sheet23!$C$49:$C$51</xm:f>
          </x14:formula1>
          <xm:sqref>C33</xm:sqref>
        </x14:dataValidation>
        <x14:dataValidation type="list" allowBlank="1" showInputMessage="1" showErrorMessage="1" xr:uid="{5E0A1A33-1A4F-4AFD-BE65-18BC41A9F54D}">
          <x14:formula1>
            <xm:f>Sheet23!$C$46:$C$48</xm:f>
          </x14:formula1>
          <xm:sqref>C31</xm:sqref>
        </x14:dataValidation>
        <x14:dataValidation type="list" allowBlank="1" showInputMessage="1" showErrorMessage="1" xr:uid="{70F33E3A-8659-4185-8939-3B58D84963E8}">
          <x14:formula1>
            <xm:f>Sheet23!$C$36:$C$38</xm:f>
          </x14:formula1>
          <xm:sqref>C19</xm:sqref>
        </x14:dataValidation>
        <x14:dataValidation type="list" allowBlank="1" showInputMessage="1" showErrorMessage="1" promptTitle="注意" prompt="再スケーリングは算定不可です" xr:uid="{DEB94B6C-6324-48E3-99C0-CE45BEC7C193}">
          <x14:formula1>
            <xm:f>Sheet23!$C$28:$C$34</xm:f>
          </x14:formula1>
          <xm:sqref>C15</xm:sqref>
        </x14:dataValidation>
        <x14:dataValidation type="list" allowBlank="1" showInputMessage="1" showErrorMessage="1" promptTitle="他科との連携" prompt="医科や介護施設など特別な配慮を必要とした場合や、歯科では難抜歯、顎関節症、歯科麻酔などの連携を想定しています。高度で専門的な歯周治療を行う上で不可欠だった連携を行った場合に算定して下さい。" xr:uid="{24AEA2ED-F3DD-46D9-A8E8-016C3C1D7EB6}">
          <x14:formula1>
            <xm:f>Sheet23!$C$24:$C$27</xm:f>
          </x14:formula1>
          <xm:sqref>C13</xm:sqref>
        </x14:dataValidation>
        <x14:dataValidation type="list" allowBlank="1" showInputMessage="1" showErrorMessage="1" promptTitle="注意" prompt="「最近5カ年の専門医有効期間」の開始時に既にSPT中であった症例については、その患者さんの歯周治療を最もはじめに開始したときの診断名を選択して下さい。例：8年メンテしている患者さんでは8年前の診断を選択して下さい。" xr:uid="{54085B49-5C0E-4138-9AEF-EE9ABD1C9729}">
          <x14:formula1>
            <xm:f>Sheet23!$C$2:$C$14</xm:f>
          </x14:formula1>
          <xm:sqref>C7</xm:sqref>
        </x14:dataValidation>
        <x14:dataValidation type="list" allowBlank="1" showInputMessage="1" showErrorMessage="1" xr:uid="{19EB26BD-C08E-4F79-B717-ECFB3C2B86BA}">
          <x14:formula1>
            <xm:f>Sheet23!$C$3:$C$17</xm:f>
          </x14:formula1>
          <xm:sqref>D7:E8</xm:sqref>
        </x14:dataValidation>
        <x14:dataValidation type="list" allowBlank="1" showInputMessage="1" showErrorMessage="1" xr:uid="{DDA0D034-D220-415D-954F-B24A0719E9A3}">
          <x14:formula1>
            <xm:f>Sheet23!$C$25:$C$33</xm:f>
          </x14:formula1>
          <xm:sqref>E52</xm:sqref>
        </x14:dataValidation>
        <x14:dataValidation type="list" allowBlank="1" showInputMessage="1" showErrorMessage="1" xr:uid="{A230823D-CB70-4524-B4F3-2B0867F05752}">
          <x14:formula1>
            <xm:f>Sheet23!$C$22:$C$23</xm:f>
          </x14:formula1>
          <xm:sqref>D45:E49</xm:sqref>
        </x14:dataValidation>
        <x14:dataValidation type="list" allowBlank="1" showInputMessage="1" showErrorMessage="1" xr:uid="{64B397CD-421F-4A00-B79C-EEDF22BA4D9E}">
          <x14:formula1>
            <xm:f>Sheet23!$C$19:$C$20</xm:f>
          </x14:formula1>
          <xm:sqref>D9:E10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B8200-7055-45AC-ACF2-05FA9A13BB29}">
  <sheetPr codeName="Sheet13"/>
  <dimension ref="A1:P82"/>
  <sheetViews>
    <sheetView workbookViewId="0">
      <pane xSplit="1" ySplit="6" topLeftCell="B7" activePane="bottomRight" state="frozen"/>
      <selection pane="topRight" activeCell="B1" sqref="B1"/>
      <selection pane="bottomLeft" activeCell="A7" sqref="A7"/>
      <selection pane="bottomRight" activeCell="C22" sqref="C22:C29"/>
    </sheetView>
  </sheetViews>
  <sheetFormatPr defaultRowHeight="18.75" x14ac:dyDescent="0.4"/>
  <cols>
    <col min="1" max="1" width="15.75" customWidth="1"/>
    <col min="2" max="2" width="21.25" customWidth="1"/>
    <col min="3" max="3" width="21.75" customWidth="1"/>
    <col min="4" max="4" width="12.5" customWidth="1"/>
    <col min="5" max="5" width="4" customWidth="1"/>
    <col min="6" max="6" width="5.375" customWidth="1"/>
    <col min="7" max="7" width="3.375" customWidth="1"/>
    <col min="8" max="8" width="21.375" customWidth="1"/>
    <col min="9" max="9" width="1.875" customWidth="1"/>
    <col min="10" max="10" width="13.875" customWidth="1"/>
    <col min="11" max="11" width="24" customWidth="1"/>
    <col min="12" max="12" width="6.375" customWidth="1"/>
    <col min="13" max="13" width="8.875" customWidth="1"/>
  </cols>
  <sheetData>
    <row r="1" spans="1:16" ht="19.5" thickBot="1" x14ac:dyDescent="0.45">
      <c r="A1">
        <f>K3</f>
        <v>0</v>
      </c>
    </row>
    <row r="2" spans="1:16" ht="36.75" customHeight="1" thickTop="1" thickBot="1" x14ac:dyDescent="0.45">
      <c r="A2" s="139" t="s">
        <v>66</v>
      </c>
      <c r="B2" s="139" t="s">
        <v>68</v>
      </c>
      <c r="C2" s="133" t="s">
        <v>132</v>
      </c>
      <c r="D2" s="141" t="s">
        <v>130</v>
      </c>
      <c r="E2" s="142"/>
      <c r="F2" s="142"/>
      <c r="G2" s="143"/>
      <c r="H2" s="135" t="s">
        <v>71</v>
      </c>
      <c r="I2" s="137"/>
      <c r="J2" s="139" t="s">
        <v>67</v>
      </c>
      <c r="K2" s="36" t="s">
        <v>69</v>
      </c>
    </row>
    <row r="3" spans="1:16" ht="51.75" customHeight="1" thickTop="1" thickBot="1" x14ac:dyDescent="0.45">
      <c r="A3" s="140"/>
      <c r="B3" s="140"/>
      <c r="C3" s="134"/>
      <c r="D3" s="146"/>
      <c r="E3" s="147"/>
      <c r="F3" s="144" t="s">
        <v>63</v>
      </c>
      <c r="G3" s="145"/>
      <c r="H3" s="136"/>
      <c r="I3" s="138"/>
      <c r="J3" s="140"/>
      <c r="K3" s="10">
        <f>SUM(F7:F46)</f>
        <v>0</v>
      </c>
    </row>
    <row r="4" spans="1:16" ht="19.5" thickTop="1" x14ac:dyDescent="0.4"/>
    <row r="5" spans="1:16" ht="19.5" thickBot="1" x14ac:dyDescent="0.45">
      <c r="B5" t="s">
        <v>85</v>
      </c>
    </row>
    <row r="6" spans="1:16" ht="21" thickTop="1" thickBot="1" x14ac:dyDescent="0.45">
      <c r="B6" t="s">
        <v>87</v>
      </c>
      <c r="C6" s="38" t="s">
        <v>5</v>
      </c>
      <c r="D6" s="15" t="s">
        <v>7</v>
      </c>
      <c r="E6" s="5"/>
      <c r="F6" s="16" t="s">
        <v>13</v>
      </c>
      <c r="G6" s="41"/>
      <c r="J6" s="42"/>
      <c r="K6" s="43"/>
      <c r="L6" s="43"/>
      <c r="M6" s="44"/>
    </row>
    <row r="7" spans="1:16" ht="16.5" customHeight="1" thickTop="1" thickBot="1" x14ac:dyDescent="0.45">
      <c r="B7" t="s">
        <v>0</v>
      </c>
      <c r="C7" s="39" t="s">
        <v>82</v>
      </c>
      <c r="D7" s="8"/>
      <c r="E7" s="8"/>
      <c r="F7" s="13">
        <f>IFERROR(VLOOKUP(C7, Sheet23!$C$3:$D$14, 2, FALSE), 0)</f>
        <v>0</v>
      </c>
      <c r="G7" s="41"/>
      <c r="J7" t="s">
        <v>85</v>
      </c>
      <c r="K7" s="45"/>
      <c r="L7" s="45"/>
      <c r="M7" s="46"/>
      <c r="N7" s="20"/>
      <c r="O7" s="9"/>
      <c r="P7" s="9"/>
    </row>
    <row r="8" spans="1:16" ht="16.5" customHeight="1" thickTop="1" thickBot="1" x14ac:dyDescent="0.45">
      <c r="C8" s="1"/>
      <c r="D8" s="8"/>
      <c r="E8" s="8"/>
      <c r="G8" s="41"/>
      <c r="J8" t="s">
        <v>86</v>
      </c>
      <c r="K8" t="s">
        <v>86</v>
      </c>
      <c r="M8" s="22"/>
      <c r="N8" s="20"/>
      <c r="O8" s="9"/>
      <c r="P8" s="9"/>
    </row>
    <row r="9" spans="1:16" ht="16.5" customHeight="1" thickTop="1" thickBot="1" x14ac:dyDescent="0.45">
      <c r="B9" t="s">
        <v>1</v>
      </c>
      <c r="C9" s="40" t="s">
        <v>82</v>
      </c>
      <c r="D9" s="2"/>
      <c r="E9" s="2"/>
      <c r="F9" s="13">
        <f>IFERROR(VLOOKUP(C9, Sheet23!$C$18:$D$20, 2, FALSE), 0)</f>
        <v>0</v>
      </c>
      <c r="G9" s="41"/>
      <c r="J9" s="23" t="s">
        <v>53</v>
      </c>
      <c r="K9" s="48" t="s">
        <v>88</v>
      </c>
      <c r="L9" s="24" t="s">
        <v>62</v>
      </c>
      <c r="M9" s="25"/>
      <c r="N9" s="20"/>
      <c r="O9" s="9"/>
      <c r="P9" s="9"/>
    </row>
    <row r="10" spans="1:16" ht="16.5" customHeight="1" thickTop="1" thickBot="1" x14ac:dyDescent="0.45">
      <c r="D10" s="2"/>
      <c r="E10" s="2"/>
      <c r="G10" s="41"/>
      <c r="J10" s="49" t="s">
        <v>89</v>
      </c>
      <c r="K10" t="s">
        <v>81</v>
      </c>
      <c r="L10" s="26"/>
      <c r="M10" s="27">
        <v>10</v>
      </c>
      <c r="N10" s="20"/>
      <c r="O10" s="9"/>
      <c r="P10" s="9"/>
    </row>
    <row r="11" spans="1:16" ht="16.5" customHeight="1" thickTop="1" thickBot="1" x14ac:dyDescent="0.45">
      <c r="B11" t="s">
        <v>2</v>
      </c>
      <c r="C11" s="40" t="s">
        <v>82</v>
      </c>
      <c r="D11" s="37"/>
      <c r="E11" s="11" t="s">
        <v>64</v>
      </c>
      <c r="F11" s="13">
        <f>G11*D11</f>
        <v>0</v>
      </c>
      <c r="G11" s="41">
        <f>IFERROR(VLOOKUP(C11, Sheet23!$C$22:$D$23, 2, FALSE), 0)</f>
        <v>0</v>
      </c>
      <c r="J11" s="49" t="s">
        <v>90</v>
      </c>
      <c r="K11" t="s">
        <v>43</v>
      </c>
      <c r="L11" s="26"/>
      <c r="M11" s="27">
        <v>10</v>
      </c>
      <c r="N11" s="20"/>
      <c r="O11" s="9"/>
      <c r="P11" s="9"/>
    </row>
    <row r="12" spans="1:16" ht="16.5" customHeight="1" thickTop="1" thickBot="1" x14ac:dyDescent="0.45">
      <c r="D12" s="2"/>
      <c r="E12" s="2"/>
      <c r="G12" s="41"/>
      <c r="J12" s="49" t="s">
        <v>91</v>
      </c>
      <c r="K12" t="s">
        <v>44</v>
      </c>
      <c r="L12" s="26"/>
      <c r="M12" s="27">
        <v>20</v>
      </c>
      <c r="N12" s="20"/>
      <c r="O12" s="9"/>
      <c r="P12" s="9"/>
    </row>
    <row r="13" spans="1:16" ht="16.5" customHeight="1" thickTop="1" thickBot="1" x14ac:dyDescent="0.45">
      <c r="B13" t="s">
        <v>127</v>
      </c>
      <c r="C13" s="40" t="s">
        <v>82</v>
      </c>
      <c r="D13" s="2"/>
      <c r="E13" s="2"/>
      <c r="F13" s="13">
        <f>IFERROR(VLOOKUP(C13, Sheet23!$C$24:$D$27, 2, FALSE), 0)</f>
        <v>0</v>
      </c>
      <c r="G13" s="41"/>
      <c r="H13" s="35" t="s">
        <v>70</v>
      </c>
      <c r="J13" s="49" t="s">
        <v>92</v>
      </c>
      <c r="K13" t="s">
        <v>45</v>
      </c>
      <c r="L13" s="26"/>
      <c r="M13" s="27">
        <v>30</v>
      </c>
      <c r="N13" s="20"/>
      <c r="O13" s="9"/>
      <c r="P13" s="9"/>
    </row>
    <row r="14" spans="1:16" ht="16.5" customHeight="1" thickTop="1" thickBot="1" x14ac:dyDescent="0.45">
      <c r="D14" s="2"/>
      <c r="E14" s="2"/>
      <c r="G14" s="41"/>
      <c r="J14" s="49" t="s">
        <v>93</v>
      </c>
      <c r="K14" s="28" t="s">
        <v>46</v>
      </c>
      <c r="L14" s="26"/>
      <c r="M14" s="27">
        <v>5</v>
      </c>
      <c r="N14" s="20"/>
      <c r="O14" s="9"/>
      <c r="P14" s="9"/>
    </row>
    <row r="15" spans="1:16" ht="16.5" customHeight="1" thickTop="1" thickBot="1" x14ac:dyDescent="0.45">
      <c r="B15" t="s">
        <v>4</v>
      </c>
      <c r="C15" s="40" t="s">
        <v>82</v>
      </c>
      <c r="D15" s="2"/>
      <c r="E15" s="2"/>
      <c r="F15" s="13">
        <f>IFERROR(VLOOKUP(C15, Sheet23!$C$28:$D$34, 2, FALSE), 0)</f>
        <v>0</v>
      </c>
      <c r="G15" s="41"/>
      <c r="H15" s="35" t="s">
        <v>70</v>
      </c>
      <c r="J15" s="23"/>
      <c r="K15" s="9" t="s">
        <v>61</v>
      </c>
      <c r="L15" s="29">
        <f>L10*M10+L11*M11+L12*M12+L13*M13+L14*M14</f>
        <v>0</v>
      </c>
      <c r="M15" s="30"/>
      <c r="N15" s="20"/>
      <c r="O15" s="9"/>
      <c r="P15" s="9"/>
    </row>
    <row r="16" spans="1:16" ht="16.5" customHeight="1" thickTop="1" thickBot="1" x14ac:dyDescent="0.45">
      <c r="D16" s="2"/>
      <c r="E16" s="2"/>
      <c r="G16" s="41"/>
      <c r="J16" s="23"/>
      <c r="K16" s="9"/>
      <c r="L16" s="9"/>
      <c r="M16" s="30"/>
      <c r="N16" s="20"/>
      <c r="O16" s="9"/>
      <c r="P16" s="9"/>
    </row>
    <row r="17" spans="1:16" ht="16.5" customHeight="1" thickBot="1" x14ac:dyDescent="0.45">
      <c r="B17" t="s">
        <v>6</v>
      </c>
      <c r="D17" s="12"/>
      <c r="E17" s="11" t="s">
        <v>63</v>
      </c>
      <c r="F17" s="13">
        <f>3*D17</f>
        <v>0</v>
      </c>
      <c r="G17" s="41"/>
      <c r="J17" s="23" t="s">
        <v>54</v>
      </c>
      <c r="K17" t="s">
        <v>81</v>
      </c>
      <c r="L17" s="26"/>
      <c r="M17" s="27">
        <v>10</v>
      </c>
      <c r="N17" s="20"/>
      <c r="O17" s="9"/>
      <c r="P17" s="9"/>
    </row>
    <row r="18" spans="1:16" ht="16.5" customHeight="1" thickBot="1" x14ac:dyDescent="0.45">
      <c r="D18" s="2"/>
      <c r="E18" s="2"/>
      <c r="G18" s="41"/>
      <c r="J18" s="23"/>
      <c r="K18" t="s">
        <v>43</v>
      </c>
      <c r="L18" s="26"/>
      <c r="M18" s="27">
        <v>10</v>
      </c>
      <c r="N18" s="20"/>
      <c r="O18" s="9"/>
      <c r="P18" s="9"/>
    </row>
    <row r="19" spans="1:16" ht="16.5" customHeight="1" thickTop="1" thickBot="1" x14ac:dyDescent="0.45">
      <c r="A19" s="47"/>
      <c r="B19" t="s">
        <v>80</v>
      </c>
      <c r="C19" s="40" t="s">
        <v>82</v>
      </c>
      <c r="D19" s="37"/>
      <c r="E19" s="11" t="s">
        <v>65</v>
      </c>
      <c r="F19" s="13">
        <f>G19*D19</f>
        <v>0</v>
      </c>
      <c r="G19" s="41">
        <f>IFERROR(VLOOKUP(C19, Sheet23!$C$37:$D$38, 2, FALSE), 0)</f>
        <v>0</v>
      </c>
      <c r="J19" s="23"/>
      <c r="K19" t="s">
        <v>44</v>
      </c>
      <c r="L19" s="26"/>
      <c r="M19" s="27">
        <v>20</v>
      </c>
      <c r="N19" s="20"/>
      <c r="O19" s="9"/>
      <c r="P19" s="9"/>
    </row>
    <row r="20" spans="1:16" ht="16.5" customHeight="1" thickTop="1" thickBot="1" x14ac:dyDescent="0.45">
      <c r="D20" s="2"/>
      <c r="E20" s="2"/>
      <c r="G20" s="41"/>
      <c r="J20" s="23"/>
      <c r="K20" t="s">
        <v>45</v>
      </c>
      <c r="L20" s="26"/>
      <c r="M20" s="27">
        <v>30</v>
      </c>
      <c r="N20" s="20"/>
      <c r="O20" s="9"/>
      <c r="P20" s="9"/>
    </row>
    <row r="21" spans="1:16" ht="16.5" customHeight="1" thickBot="1" x14ac:dyDescent="0.45">
      <c r="B21" t="s">
        <v>8</v>
      </c>
      <c r="C21" s="6" t="s">
        <v>84</v>
      </c>
      <c r="D21" s="12"/>
      <c r="E21" s="11" t="s">
        <v>64</v>
      </c>
      <c r="G21" s="41"/>
      <c r="J21" s="23"/>
      <c r="K21" s="28" t="s">
        <v>46</v>
      </c>
      <c r="L21" s="26"/>
      <c r="M21" s="27">
        <v>5</v>
      </c>
      <c r="N21" s="20"/>
      <c r="O21" s="9"/>
      <c r="P21" s="9"/>
    </row>
    <row r="22" spans="1:16" ht="16.5" customHeight="1" x14ac:dyDescent="0.4">
      <c r="B22" s="6" t="s">
        <v>72</v>
      </c>
      <c r="C22" s="148" t="s">
        <v>134</v>
      </c>
      <c r="D22" s="2"/>
      <c r="E22" s="2"/>
      <c r="F22" s="14">
        <f>L15</f>
        <v>0</v>
      </c>
      <c r="G22" s="41"/>
      <c r="J22" s="23"/>
      <c r="K22" s="9" t="s">
        <v>61</v>
      </c>
      <c r="L22" s="29">
        <f>L17*M17+L18*M18+L19*M19+L20*M20+L21*M21</f>
        <v>0</v>
      </c>
      <c r="M22" s="30"/>
      <c r="N22" s="20"/>
      <c r="O22" s="9"/>
      <c r="P22" s="9"/>
    </row>
    <row r="23" spans="1:16" ht="16.5" customHeight="1" x14ac:dyDescent="0.4">
      <c r="B23" s="6" t="s">
        <v>73</v>
      </c>
      <c r="C23" s="149"/>
      <c r="D23" s="2"/>
      <c r="E23" s="2"/>
      <c r="F23" s="14">
        <f>L22</f>
        <v>0</v>
      </c>
      <c r="G23" s="41"/>
      <c r="J23" s="23"/>
      <c r="K23" s="9"/>
      <c r="L23" s="9"/>
      <c r="M23" s="30"/>
      <c r="N23" s="20"/>
      <c r="O23" s="9"/>
      <c r="P23" s="9"/>
    </row>
    <row r="24" spans="1:16" ht="16.5" customHeight="1" thickBot="1" x14ac:dyDescent="0.45">
      <c r="B24" s="6" t="s">
        <v>74</v>
      </c>
      <c r="C24" s="149"/>
      <c r="D24" s="2"/>
      <c r="E24" s="2"/>
      <c r="F24" s="14">
        <f>L30</f>
        <v>0</v>
      </c>
      <c r="G24" s="41"/>
      <c r="J24" s="23"/>
      <c r="M24" s="25"/>
      <c r="N24" s="20"/>
      <c r="O24" s="9"/>
      <c r="P24" s="9"/>
    </row>
    <row r="25" spans="1:16" ht="16.5" customHeight="1" thickBot="1" x14ac:dyDescent="0.45">
      <c r="B25" s="6" t="s">
        <v>75</v>
      </c>
      <c r="C25" s="149"/>
      <c r="D25" s="2"/>
      <c r="E25" s="2"/>
      <c r="F25" s="14">
        <f>L40</f>
        <v>0</v>
      </c>
      <c r="G25" s="41"/>
      <c r="J25" s="23" t="s">
        <v>55</v>
      </c>
      <c r="K25" t="s">
        <v>81</v>
      </c>
      <c r="L25" s="26"/>
      <c r="M25" s="27">
        <v>10</v>
      </c>
      <c r="N25" s="20"/>
      <c r="O25" s="9"/>
      <c r="P25" s="9"/>
    </row>
    <row r="26" spans="1:16" ht="16.5" customHeight="1" thickBot="1" x14ac:dyDescent="0.45">
      <c r="B26" s="6" t="s">
        <v>76</v>
      </c>
      <c r="C26" s="149"/>
      <c r="D26" s="2"/>
      <c r="E26" s="2"/>
      <c r="F26" s="14">
        <f>L48</f>
        <v>0</v>
      </c>
      <c r="G26" s="41"/>
      <c r="J26" s="23"/>
      <c r="K26" t="s">
        <v>43</v>
      </c>
      <c r="L26" s="26"/>
      <c r="M26" s="27">
        <v>10</v>
      </c>
      <c r="N26" s="20"/>
      <c r="O26" s="9"/>
      <c r="P26" s="9"/>
    </row>
    <row r="27" spans="1:16" ht="16.5" customHeight="1" thickBot="1" x14ac:dyDescent="0.45">
      <c r="B27" s="6" t="s">
        <v>77</v>
      </c>
      <c r="C27" s="149"/>
      <c r="D27" s="2"/>
      <c r="E27" s="2"/>
      <c r="F27" s="14">
        <f>L56</f>
        <v>0</v>
      </c>
      <c r="G27" s="41"/>
      <c r="J27" s="23"/>
      <c r="K27" t="s">
        <v>44</v>
      </c>
      <c r="L27" s="26"/>
      <c r="M27" s="27">
        <v>20</v>
      </c>
      <c r="N27" s="20"/>
      <c r="O27" s="9"/>
      <c r="P27" s="9"/>
    </row>
    <row r="28" spans="1:16" ht="16.5" customHeight="1" thickBot="1" x14ac:dyDescent="0.45">
      <c r="B28" s="6" t="s">
        <v>78</v>
      </c>
      <c r="C28" s="149"/>
      <c r="D28" s="2"/>
      <c r="E28" s="2"/>
      <c r="F28" s="14">
        <f>L64</f>
        <v>0</v>
      </c>
      <c r="G28" s="41"/>
      <c r="J28" s="23"/>
      <c r="K28" t="s">
        <v>45</v>
      </c>
      <c r="L28" s="26"/>
      <c r="M28" s="27">
        <v>30</v>
      </c>
      <c r="N28" s="20"/>
      <c r="O28" s="9"/>
      <c r="P28" s="9"/>
    </row>
    <row r="29" spans="1:16" ht="16.5" customHeight="1" thickBot="1" x14ac:dyDescent="0.45">
      <c r="B29" s="6" t="s">
        <v>79</v>
      </c>
      <c r="C29" s="150"/>
      <c r="D29" s="2"/>
      <c r="E29" s="2"/>
      <c r="F29" s="14">
        <f>L72</f>
        <v>0</v>
      </c>
      <c r="G29" s="41"/>
      <c r="J29" s="23"/>
      <c r="K29" s="28" t="s">
        <v>46</v>
      </c>
      <c r="L29" s="26"/>
      <c r="M29" s="27">
        <v>5</v>
      </c>
      <c r="N29" s="20"/>
      <c r="O29" s="9"/>
      <c r="P29" s="9"/>
    </row>
    <row r="30" spans="1:16" ht="16.5" customHeight="1" thickBot="1" x14ac:dyDescent="0.45">
      <c r="D30" s="2"/>
      <c r="E30" s="2"/>
      <c r="F30" s="6"/>
      <c r="G30" s="41"/>
      <c r="J30" s="23"/>
      <c r="K30" s="9" t="s">
        <v>61</v>
      </c>
      <c r="L30" s="29">
        <f>L25*M25+L26*M26+L27*M27+L28*M28+L29*M29</f>
        <v>0</v>
      </c>
      <c r="M30" s="30"/>
      <c r="N30" s="20"/>
      <c r="O30" s="9"/>
      <c r="P30" s="9"/>
    </row>
    <row r="31" spans="1:16" ht="65.25" customHeight="1" thickTop="1" thickBot="1" x14ac:dyDescent="0.45">
      <c r="B31" s="4" t="s">
        <v>109</v>
      </c>
      <c r="C31" s="40" t="s">
        <v>82</v>
      </c>
      <c r="D31" s="37"/>
      <c r="E31" s="11" t="s">
        <v>63</v>
      </c>
      <c r="F31" s="13">
        <f>5*D31</f>
        <v>0</v>
      </c>
      <c r="G31" s="41"/>
      <c r="J31" s="23"/>
      <c r="K31" s="9"/>
      <c r="L31" s="9"/>
      <c r="M31" s="30"/>
      <c r="N31" s="20"/>
      <c r="O31" s="9"/>
      <c r="P31" s="9"/>
    </row>
    <row r="32" spans="1:16" ht="16.5" customHeight="1" thickTop="1" thickBot="1" x14ac:dyDescent="0.45">
      <c r="D32" s="2"/>
      <c r="E32" s="2"/>
      <c r="G32" s="41"/>
      <c r="J32" s="23"/>
      <c r="K32" s="9"/>
      <c r="L32" s="9"/>
      <c r="M32" s="30"/>
      <c r="N32" s="20"/>
      <c r="O32" s="9"/>
      <c r="P32" s="18"/>
    </row>
    <row r="33" spans="2:16" ht="17.25" customHeight="1" thickTop="1" thickBot="1" x14ac:dyDescent="0.45">
      <c r="B33" t="s">
        <v>9</v>
      </c>
      <c r="C33" s="40" t="s">
        <v>82</v>
      </c>
      <c r="D33" s="37"/>
      <c r="E33" s="11" t="s">
        <v>63</v>
      </c>
      <c r="F33" s="13">
        <f>1*D33</f>
        <v>0</v>
      </c>
      <c r="G33" s="41"/>
      <c r="J33" s="23"/>
      <c r="M33" s="25"/>
      <c r="N33" s="20"/>
      <c r="O33" s="17"/>
    </row>
    <row r="34" spans="2:16" ht="16.5" customHeight="1" thickTop="1" thickBot="1" x14ac:dyDescent="0.45">
      <c r="D34" s="2"/>
      <c r="E34" s="2"/>
      <c r="G34" s="41"/>
      <c r="J34" s="23" t="s">
        <v>56</v>
      </c>
      <c r="K34" t="s">
        <v>81</v>
      </c>
      <c r="L34" s="26"/>
      <c r="M34" s="27">
        <v>10</v>
      </c>
      <c r="N34" s="20"/>
      <c r="O34" s="17"/>
    </row>
    <row r="35" spans="2:16" ht="16.5" customHeight="1" thickTop="1" thickBot="1" x14ac:dyDescent="0.45">
      <c r="B35" t="s">
        <v>10</v>
      </c>
      <c r="C35" s="40" t="s">
        <v>82</v>
      </c>
      <c r="D35" s="37"/>
      <c r="E35" s="11" t="s">
        <v>63</v>
      </c>
      <c r="F35" s="13">
        <f>1*D35</f>
        <v>0</v>
      </c>
      <c r="G35" s="41"/>
      <c r="J35" s="23"/>
      <c r="K35" t="s">
        <v>43</v>
      </c>
      <c r="L35" s="26"/>
      <c r="M35" s="27">
        <v>10</v>
      </c>
      <c r="N35" s="20"/>
      <c r="O35" s="17"/>
    </row>
    <row r="36" spans="2:16" ht="16.5" customHeight="1" thickTop="1" thickBot="1" x14ac:dyDescent="0.45">
      <c r="D36" s="2"/>
      <c r="E36" s="2"/>
      <c r="G36" s="41"/>
      <c r="J36" s="23"/>
      <c r="K36" t="s">
        <v>44</v>
      </c>
      <c r="L36" s="26"/>
      <c r="M36" s="27">
        <v>20</v>
      </c>
      <c r="N36" s="20"/>
      <c r="O36" s="17"/>
    </row>
    <row r="37" spans="2:16" ht="16.5" customHeight="1" thickTop="1" thickBot="1" x14ac:dyDescent="0.45">
      <c r="B37" t="s">
        <v>11</v>
      </c>
      <c r="C37" s="40" t="s">
        <v>82</v>
      </c>
      <c r="D37" s="2"/>
      <c r="E37" s="2"/>
      <c r="F37" s="13">
        <f>IFERROR(VLOOKUP(C37, Sheet23!$C$56:$D$57, 2, FALSE), 0)</f>
        <v>0</v>
      </c>
      <c r="G37" s="41"/>
      <c r="J37" s="23"/>
      <c r="K37" t="s">
        <v>45</v>
      </c>
      <c r="L37" s="26"/>
      <c r="M37" s="27">
        <v>30</v>
      </c>
      <c r="N37" s="20"/>
      <c r="O37" s="9"/>
      <c r="P37" s="19"/>
    </row>
    <row r="38" spans="2:16" ht="16.5" customHeight="1" thickTop="1" thickBot="1" x14ac:dyDescent="0.45">
      <c r="D38" s="2"/>
      <c r="E38" s="2"/>
      <c r="G38" s="41"/>
      <c r="J38" s="23"/>
      <c r="K38" s="28" t="s">
        <v>46</v>
      </c>
      <c r="L38" s="26"/>
      <c r="M38" s="27">
        <v>5</v>
      </c>
      <c r="N38" s="20"/>
      <c r="O38" s="9"/>
      <c r="P38" s="9"/>
    </row>
    <row r="39" spans="2:16" ht="16.5" customHeight="1" thickBot="1" x14ac:dyDescent="0.45">
      <c r="B39" t="s">
        <v>12</v>
      </c>
      <c r="D39" s="2"/>
      <c r="E39" s="2"/>
      <c r="G39" s="41"/>
      <c r="J39" s="23"/>
      <c r="K39" s="28"/>
      <c r="L39" s="24"/>
      <c r="M39" s="27"/>
      <c r="N39" s="20"/>
      <c r="O39" s="9"/>
      <c r="P39" s="9"/>
    </row>
    <row r="40" spans="2:16" ht="16.5" customHeight="1" thickTop="1" thickBot="1" x14ac:dyDescent="0.45">
      <c r="B40" s="6" t="s">
        <v>14</v>
      </c>
      <c r="C40" s="40" t="s">
        <v>82</v>
      </c>
      <c r="D40" s="37"/>
      <c r="E40" s="11" t="s">
        <v>65</v>
      </c>
      <c r="F40" s="13">
        <f>G40*D40</f>
        <v>0</v>
      </c>
      <c r="G40" s="41">
        <f>IFERROR(VLOOKUP(C40, Sheet23!$C$59:$D$60, 2, FALSE), 0)</f>
        <v>0</v>
      </c>
      <c r="J40" s="23"/>
      <c r="K40" s="9" t="s">
        <v>61</v>
      </c>
      <c r="L40" s="29">
        <f>L34*M34+L35*M35+L36*M36+L37*M37+L38*M38</f>
        <v>0</v>
      </c>
      <c r="M40" s="30"/>
      <c r="N40" s="20"/>
      <c r="O40" s="9"/>
      <c r="P40" s="9"/>
    </row>
    <row r="41" spans="2:16" ht="16.5" customHeight="1" thickTop="1" thickBot="1" x14ac:dyDescent="0.45">
      <c r="B41" s="6" t="s">
        <v>15</v>
      </c>
      <c r="C41" s="40" t="s">
        <v>82</v>
      </c>
      <c r="D41" s="37"/>
      <c r="E41" s="11" t="s">
        <v>65</v>
      </c>
      <c r="F41" s="13">
        <f t="shared" ref="F41:F43" si="0">G41*D41</f>
        <v>0</v>
      </c>
      <c r="G41" s="41">
        <f>IFERROR(VLOOKUP(C41, Sheet23!$C$62:$D$63, 2, FALSE), 0)</f>
        <v>0</v>
      </c>
      <c r="J41" s="23"/>
      <c r="K41" s="9"/>
      <c r="L41" s="9"/>
      <c r="M41" s="30"/>
      <c r="N41" s="20"/>
      <c r="O41" s="9"/>
      <c r="P41" s="9"/>
    </row>
    <row r="42" spans="2:16" ht="16.5" customHeight="1" thickTop="1" thickBot="1" x14ac:dyDescent="0.45">
      <c r="B42" s="6" t="s">
        <v>16</v>
      </c>
      <c r="C42" s="40" t="s">
        <v>82</v>
      </c>
      <c r="D42" s="37"/>
      <c r="E42" s="11" t="s">
        <v>63</v>
      </c>
      <c r="F42" s="13">
        <f t="shared" si="0"/>
        <v>0</v>
      </c>
      <c r="G42" s="41">
        <f>IFERROR(VLOOKUP(C42, Sheet23!$C$65:$D$66, 2, FALSE), 0)</f>
        <v>0</v>
      </c>
      <c r="J42" s="23"/>
      <c r="M42" s="25"/>
      <c r="N42" s="20"/>
      <c r="O42" s="9"/>
      <c r="P42" s="9"/>
    </row>
    <row r="43" spans="2:16" ht="16.5" customHeight="1" thickTop="1" thickBot="1" x14ac:dyDescent="0.45">
      <c r="B43" s="6" t="s">
        <v>17</v>
      </c>
      <c r="C43" s="40" t="s">
        <v>82</v>
      </c>
      <c r="D43" s="37"/>
      <c r="E43" s="11" t="s">
        <v>63</v>
      </c>
      <c r="F43" s="13">
        <f t="shared" si="0"/>
        <v>0</v>
      </c>
      <c r="G43" s="41">
        <f>IFERROR(VLOOKUP(C43, Sheet23!$C$68:$D$69, 2, FALSE), 0)</f>
        <v>0</v>
      </c>
      <c r="J43" s="23" t="s">
        <v>57</v>
      </c>
      <c r="K43" t="s">
        <v>81</v>
      </c>
      <c r="L43" s="26"/>
      <c r="M43" s="27">
        <v>10</v>
      </c>
      <c r="N43" s="20"/>
      <c r="O43" s="9"/>
      <c r="P43" s="9"/>
    </row>
    <row r="44" spans="2:16" ht="16.5" customHeight="1" thickTop="1" thickBot="1" x14ac:dyDescent="0.45">
      <c r="B44" s="6" t="s">
        <v>18</v>
      </c>
      <c r="C44" s="40" t="s">
        <v>82</v>
      </c>
      <c r="D44" s="2"/>
      <c r="E44" s="2"/>
      <c r="F44" s="13">
        <f>IFERROR(VLOOKUP(C44, Sheet23!$C$71:$D$72, 2, FALSE), 0)</f>
        <v>0</v>
      </c>
      <c r="G44" s="41"/>
      <c r="J44" s="23"/>
      <c r="K44" t="s">
        <v>43</v>
      </c>
      <c r="L44" s="26"/>
      <c r="M44" s="27">
        <v>10</v>
      </c>
      <c r="N44" s="20"/>
      <c r="O44" s="9"/>
      <c r="P44" s="9"/>
    </row>
    <row r="45" spans="2:16" ht="16.5" customHeight="1" thickTop="1" thickBot="1" x14ac:dyDescent="0.45">
      <c r="D45" s="2"/>
      <c r="E45" s="2"/>
      <c r="G45" s="41"/>
      <c r="J45" s="23"/>
      <c r="K45" t="s">
        <v>44</v>
      </c>
      <c r="L45" s="26"/>
      <c r="M45" s="27">
        <v>20</v>
      </c>
      <c r="N45" s="20"/>
      <c r="O45" s="9"/>
      <c r="P45" s="9"/>
    </row>
    <row r="46" spans="2:16" ht="16.5" customHeight="1" thickTop="1" thickBot="1" x14ac:dyDescent="0.45">
      <c r="B46" t="s">
        <v>19</v>
      </c>
      <c r="C46" s="40" t="s">
        <v>82</v>
      </c>
      <c r="D46" s="2"/>
      <c r="E46" s="2"/>
      <c r="F46" s="13">
        <f>IFERROR(VLOOKUP(C46, Sheet23!$C$74:$D$76, 2, FALSE), 0)</f>
        <v>0</v>
      </c>
      <c r="G46" s="41"/>
      <c r="J46" s="23"/>
      <c r="K46" t="s">
        <v>45</v>
      </c>
      <c r="L46" s="26"/>
      <c r="M46" s="27">
        <v>30</v>
      </c>
      <c r="N46" s="20"/>
      <c r="O46" s="9"/>
      <c r="P46" s="9"/>
    </row>
    <row r="47" spans="2:16" ht="16.5" customHeight="1" thickTop="1" thickBot="1" x14ac:dyDescent="0.45">
      <c r="D47" s="2"/>
      <c r="E47" s="2"/>
      <c r="G47" s="41"/>
      <c r="J47" s="23"/>
      <c r="K47" s="28" t="s">
        <v>46</v>
      </c>
      <c r="L47" s="26"/>
      <c r="M47" s="27">
        <v>5</v>
      </c>
      <c r="N47" s="20"/>
      <c r="O47" s="9"/>
      <c r="P47" s="9"/>
    </row>
    <row r="48" spans="2:16" ht="16.5" customHeight="1" x14ac:dyDescent="0.4">
      <c r="D48" s="2"/>
      <c r="E48" s="2"/>
      <c r="J48" s="23"/>
      <c r="K48" s="9" t="s">
        <v>61</v>
      </c>
      <c r="L48" s="29">
        <f>L43*M43+L44*M44+L45*M45+L46*M46+L47*M47</f>
        <v>0</v>
      </c>
      <c r="M48" s="30"/>
      <c r="N48" s="20"/>
      <c r="O48" s="9"/>
      <c r="P48" s="9"/>
    </row>
    <row r="49" spans="2:16" ht="16.5" customHeight="1" x14ac:dyDescent="0.4">
      <c r="D49" s="2"/>
      <c r="E49" s="2"/>
      <c r="J49" s="23"/>
      <c r="K49" s="9"/>
      <c r="L49" s="9"/>
      <c r="M49" s="30"/>
      <c r="N49" s="20"/>
      <c r="O49" s="9"/>
      <c r="P49" s="9"/>
    </row>
    <row r="50" spans="2:16" ht="16.5" customHeight="1" thickBot="1" x14ac:dyDescent="0.45">
      <c r="D50" s="2"/>
      <c r="E50" s="2"/>
      <c r="J50" s="23"/>
      <c r="M50" s="25"/>
      <c r="N50" s="20"/>
      <c r="O50" s="9"/>
      <c r="P50" s="9"/>
    </row>
    <row r="51" spans="2:16" ht="16.5" customHeight="1" thickBot="1" x14ac:dyDescent="0.45">
      <c r="B51" s="124" t="s">
        <v>83</v>
      </c>
      <c r="C51" s="125"/>
      <c r="D51" s="126"/>
      <c r="E51" s="2"/>
      <c r="J51" s="23" t="s">
        <v>58</v>
      </c>
      <c r="K51" t="s">
        <v>81</v>
      </c>
      <c r="L51" s="26"/>
      <c r="M51" s="27">
        <v>10</v>
      </c>
      <c r="N51" s="20"/>
      <c r="O51" s="9"/>
      <c r="P51" s="9"/>
    </row>
    <row r="52" spans="2:16" ht="16.5" customHeight="1" thickBot="1" x14ac:dyDescent="0.45">
      <c r="B52" s="127"/>
      <c r="C52" s="128"/>
      <c r="D52" s="129"/>
      <c r="E52" s="2"/>
      <c r="J52" s="23"/>
      <c r="K52" t="s">
        <v>43</v>
      </c>
      <c r="L52" s="26"/>
      <c r="M52" s="27">
        <v>10</v>
      </c>
      <c r="N52" s="20"/>
      <c r="O52" s="9"/>
      <c r="P52" s="9"/>
    </row>
    <row r="53" spans="2:16" ht="16.5" customHeight="1" thickBot="1" x14ac:dyDescent="0.45">
      <c r="B53" s="127"/>
      <c r="C53" s="128"/>
      <c r="D53" s="129"/>
      <c r="J53" s="23"/>
      <c r="K53" t="s">
        <v>44</v>
      </c>
      <c r="L53" s="26"/>
      <c r="M53" s="27">
        <v>20</v>
      </c>
      <c r="N53" s="20"/>
      <c r="O53" s="9"/>
      <c r="P53" s="9"/>
    </row>
    <row r="54" spans="2:16" ht="16.5" customHeight="1" thickBot="1" x14ac:dyDescent="0.45">
      <c r="B54" s="127"/>
      <c r="C54" s="128"/>
      <c r="D54" s="129"/>
      <c r="J54" s="23"/>
      <c r="K54" t="s">
        <v>45</v>
      </c>
      <c r="L54" s="26"/>
      <c r="M54" s="27">
        <v>30</v>
      </c>
      <c r="N54" s="20"/>
      <c r="O54" s="9"/>
      <c r="P54" s="9"/>
    </row>
    <row r="55" spans="2:16" ht="16.5" customHeight="1" thickBot="1" x14ac:dyDescent="0.45">
      <c r="B55" s="127"/>
      <c r="C55" s="128"/>
      <c r="D55" s="129"/>
      <c r="J55" s="23"/>
      <c r="K55" s="28" t="s">
        <v>46</v>
      </c>
      <c r="L55" s="26"/>
      <c r="M55" s="27">
        <v>5</v>
      </c>
    </row>
    <row r="56" spans="2:16" ht="16.5" customHeight="1" x14ac:dyDescent="0.4">
      <c r="B56" s="127"/>
      <c r="C56" s="128"/>
      <c r="D56" s="129"/>
      <c r="J56" s="23"/>
      <c r="K56" s="9" t="s">
        <v>61</v>
      </c>
      <c r="L56" s="29">
        <f>L51*M51+L52*M52+L53*M53+L54*M54+L55*M55</f>
        <v>0</v>
      </c>
      <c r="M56" s="30"/>
    </row>
    <row r="57" spans="2:16" ht="16.5" customHeight="1" x14ac:dyDescent="0.4">
      <c r="B57" s="127"/>
      <c r="C57" s="128"/>
      <c r="D57" s="129"/>
      <c r="J57" s="23"/>
      <c r="M57" s="22"/>
    </row>
    <row r="58" spans="2:16" ht="16.5" customHeight="1" thickBot="1" x14ac:dyDescent="0.45">
      <c r="B58" s="127"/>
      <c r="C58" s="128"/>
      <c r="D58" s="129"/>
      <c r="J58" s="21"/>
      <c r="M58" s="25"/>
    </row>
    <row r="59" spans="2:16" ht="16.5" customHeight="1" thickBot="1" x14ac:dyDescent="0.45">
      <c r="B59" s="130"/>
      <c r="C59" s="131"/>
      <c r="D59" s="132"/>
      <c r="J59" s="23" t="s">
        <v>59</v>
      </c>
      <c r="K59" t="s">
        <v>81</v>
      </c>
      <c r="L59" s="26"/>
      <c r="M59" s="27">
        <v>10</v>
      </c>
    </row>
    <row r="60" spans="2:16" ht="16.5" customHeight="1" thickBot="1" x14ac:dyDescent="0.45">
      <c r="J60" s="23"/>
      <c r="K60" t="s">
        <v>43</v>
      </c>
      <c r="L60" s="26"/>
      <c r="M60" s="27">
        <v>10</v>
      </c>
    </row>
    <row r="61" spans="2:16" ht="16.5" customHeight="1" thickBot="1" x14ac:dyDescent="0.45">
      <c r="J61" s="23"/>
      <c r="K61" t="s">
        <v>44</v>
      </c>
      <c r="L61" s="26"/>
      <c r="M61" s="27">
        <v>20</v>
      </c>
    </row>
    <row r="62" spans="2:16" ht="16.5" customHeight="1" thickBot="1" x14ac:dyDescent="0.45">
      <c r="J62" s="23"/>
      <c r="K62" t="s">
        <v>45</v>
      </c>
      <c r="L62" s="26"/>
      <c r="M62" s="27">
        <v>30</v>
      </c>
    </row>
    <row r="63" spans="2:16" ht="16.5" customHeight="1" thickBot="1" x14ac:dyDescent="0.45">
      <c r="J63" s="23"/>
      <c r="K63" s="28" t="s">
        <v>46</v>
      </c>
      <c r="L63" s="26"/>
      <c r="M63" s="27">
        <v>5</v>
      </c>
    </row>
    <row r="64" spans="2:16" ht="16.5" customHeight="1" x14ac:dyDescent="0.4">
      <c r="J64" s="23"/>
      <c r="K64" s="9" t="s">
        <v>61</v>
      </c>
      <c r="L64" s="29">
        <f>L59*M59+L60*M60+L61*M61+L62*M62+L63*M63</f>
        <v>0</v>
      </c>
      <c r="M64" s="30"/>
    </row>
    <row r="65" spans="10:13" ht="16.5" customHeight="1" x14ac:dyDescent="0.4">
      <c r="J65" s="23"/>
      <c r="M65" s="22"/>
    </row>
    <row r="66" spans="10:13" ht="16.5" customHeight="1" thickBot="1" x14ac:dyDescent="0.45">
      <c r="J66" s="21"/>
      <c r="M66" s="25"/>
    </row>
    <row r="67" spans="10:13" ht="16.5" customHeight="1" thickBot="1" x14ac:dyDescent="0.45">
      <c r="J67" s="23" t="s">
        <v>60</v>
      </c>
      <c r="K67" t="s">
        <v>81</v>
      </c>
      <c r="L67" s="26"/>
      <c r="M67" s="27">
        <v>10</v>
      </c>
    </row>
    <row r="68" spans="10:13" ht="16.5" customHeight="1" thickBot="1" x14ac:dyDescent="0.45">
      <c r="J68" s="23"/>
      <c r="K68" t="s">
        <v>43</v>
      </c>
      <c r="L68" s="26"/>
      <c r="M68" s="27">
        <v>10</v>
      </c>
    </row>
    <row r="69" spans="10:13" ht="16.5" customHeight="1" thickBot="1" x14ac:dyDescent="0.45">
      <c r="J69" s="23"/>
      <c r="K69" t="s">
        <v>44</v>
      </c>
      <c r="L69" s="26"/>
      <c r="M69" s="27">
        <v>20</v>
      </c>
    </row>
    <row r="70" spans="10:13" ht="16.5" customHeight="1" thickBot="1" x14ac:dyDescent="0.45">
      <c r="J70" s="23"/>
      <c r="K70" t="s">
        <v>45</v>
      </c>
      <c r="L70" s="26"/>
      <c r="M70" s="27">
        <v>30</v>
      </c>
    </row>
    <row r="71" spans="10:13" ht="16.5" customHeight="1" thickBot="1" x14ac:dyDescent="0.45">
      <c r="J71" s="23"/>
      <c r="K71" s="28" t="s">
        <v>46</v>
      </c>
      <c r="L71" s="26"/>
      <c r="M71" s="27">
        <v>5</v>
      </c>
    </row>
    <row r="72" spans="10:13" ht="16.5" customHeight="1" thickBot="1" x14ac:dyDescent="0.45">
      <c r="J72" s="23"/>
      <c r="K72" s="32" t="s">
        <v>61</v>
      </c>
      <c r="L72" s="33">
        <f>L67*M67+L68*M68+L69*M69+L70*M70+L71*M71</f>
        <v>0</v>
      </c>
      <c r="M72" s="34"/>
    </row>
    <row r="73" spans="10:13" ht="16.5" customHeight="1" thickTop="1" thickBot="1" x14ac:dyDescent="0.45">
      <c r="J73" s="31"/>
    </row>
    <row r="74" spans="10:13" ht="16.5" customHeight="1" thickTop="1" x14ac:dyDescent="0.4"/>
    <row r="75" spans="10:13" ht="16.5" customHeight="1" x14ac:dyDescent="0.4"/>
    <row r="76" spans="10:13" ht="16.5" customHeight="1" x14ac:dyDescent="0.4"/>
    <row r="77" spans="10:13" ht="16.5" customHeight="1" x14ac:dyDescent="0.4"/>
    <row r="78" spans="10:13" ht="16.5" customHeight="1" x14ac:dyDescent="0.4"/>
    <row r="79" spans="10:13" ht="16.5" customHeight="1" x14ac:dyDescent="0.4"/>
    <row r="80" spans="10:13" ht="16.5" customHeight="1" x14ac:dyDescent="0.4"/>
    <row r="81" ht="16.5" customHeight="1" x14ac:dyDescent="0.4"/>
    <row r="82" ht="16.5" customHeight="1" x14ac:dyDescent="0.4"/>
  </sheetData>
  <mergeCells count="11">
    <mergeCell ref="J2:J3"/>
    <mergeCell ref="D3:E3"/>
    <mergeCell ref="F3:G3"/>
    <mergeCell ref="C22:C29"/>
    <mergeCell ref="B51:D59"/>
    <mergeCell ref="I2:I3"/>
    <mergeCell ref="A2:A3"/>
    <mergeCell ref="B2:B3"/>
    <mergeCell ref="C2:C3"/>
    <mergeCell ref="D2:G2"/>
    <mergeCell ref="H2:H3"/>
  </mergeCells>
  <phoneticPr fontId="1"/>
  <conditionalFormatting sqref="B17">
    <cfRule type="expression" dxfId="3" priority="8">
      <formula>D17&gt;D3</formula>
    </cfRule>
  </conditionalFormatting>
  <dataValidations count="19">
    <dataValidation allowBlank="1" showInputMessage="1" showErrorMessage="1" promptTitle="注意" prompt="歯冠形態修正も咬合調整に含みます。" sqref="B33" xr:uid="{3D150A14-F1A7-4815-A513-D12F74881DD5}"/>
    <dataValidation allowBlank="1" showInputMessage="1" showErrorMessage="1" promptTitle="注意" prompt="1つの歯に、例えば①と②を併用した場合、高い方の単位（この例では②）で算定して下さい。ただし⑤根面処理は①や③に「加算」して算定が可です。" sqref="K9" xr:uid="{F4643BE0-FAFA-4305-B5B5-6E723AA1EDB5}"/>
    <dataValidation allowBlank="1" showInputMessage="1" showErrorMessage="1" prompt="SPT期間中に、歯周外科処置を行った場合は外科フェーズへ、義歯再製作のばあいは口腔機能回復治療のフェーズに戻ると考えます。行った処置は、それぞれ算定して下さい。" sqref="B46" xr:uid="{02F07372-BA35-40B7-9F6D-B2FCDBCED368}"/>
    <dataValidation allowBlank="1" showInputMessage="1" showErrorMessage="1" prompt="併用療法（例：EMD＋Bio-Oss）、自家骨移植、骨補填材料の応用も歯周組織再生療法1件とします。" sqref="K12:L12 K19:L19 K36:L36 K45:L45 K53:L53 K61:L61 K69:L69" xr:uid="{8C775C56-9163-465B-9AE1-88B087D78C6F}"/>
    <dataValidation allowBlank="1" showInputMessage="1" showErrorMessage="1" prompt="組織付着療法とは、「歯周ポケット掻爬術」「新付着術」「フラップ手術」のこと" sqref="K10 K17 K25 K34 K43 K51 K59 K67" xr:uid="{712F84BE-508E-47D6-8E10-E84EBA20D6F6}"/>
    <dataValidation allowBlank="1" showInputMessage="1" showErrorMessage="1" promptTitle="例：24-27の歯周外科" prompt="24　フラップ手術_x000a_25　EMD_x000a_26　EMD＋Bio-Oss_x000a_27　フラップ手術＋根面レーザー_x000a_算定→組織付着×2、再生療法×2、レーザー応用×1" sqref="J9" xr:uid="{1E97F084-3E46-4361-8E97-4FDDD4300174}"/>
    <dataValidation allowBlank="1" showInputMessage="1" showErrorMessage="1" prompt="根面処理、肉芽組織除去、骨切除や整形を想定している。レーザーによる殺菌は、本学会ガイドラインに収載されていないので現時点では算定不可。レーザーによる歯肉切除は切除療法で算定。" sqref="K47:L47 K55:L55 K63:L63 K71:L71" xr:uid="{1216DEB2-ABF2-48B3-81FA-15CC991E14DA}"/>
    <dataValidation allowBlank="1" showInputMessage="1" showErrorMessage="1" promptTitle="注意" prompt="根面処理、肉芽組織除去、骨切除や整形を想定している。レーザーによる殺菌は、本学会ガイドラインに収載されていないので現時点では算定不可。レーザーによる歯肉切除は切除療法で算定。" sqref="K14:L14 K21:L21 K29:L29 K38:L38" xr:uid="{1A710E62-8306-4515-8E0E-EEB6FD8C5D43}"/>
    <dataValidation allowBlank="1" showInputMessage="1" showErrorMessage="1" promptTitle="組織付着療法とは" prompt="組織付着療法とは、「歯周ポケット掻爬術」「新付着術」「フラップ手術」のこと" sqref="L10 L17 L25 L34 L43 L51 L59 L67" xr:uid="{BC5C8E2D-4297-468B-A0EC-75689A47B3C1}"/>
    <dataValidation allowBlank="1" showInputMessage="1" showErrorMessage="1" promptTitle="注意" prompt="左の黄色カラム「あり」を選択しないと単位加算されません。_x000a_検査の例：抗体検査、骨密度検査、自院で行ったHbA1ｃ測定、血液検査、GCFペリオトロン、SNPs検査等、申請症例の歯周治療に不可欠であった検査_x000a_" sqref="D11" xr:uid="{69710EE2-0BF1-4EEF-9B5C-9F57ED98F0F7}"/>
    <dataValidation type="whole" allowBlank="1" showInputMessage="1" showErrorMessage="1" promptTitle="注意" prompt="インプラント埋入後のメインテナンス、周囲粘膜炎、周囲炎への対応に対しては、現時点では単位を付与していません。" sqref="D42" xr:uid="{F540809C-498F-4F9D-9DF6-20BC864E8826}">
      <formula1>0</formula1>
      <formula2>32</formula2>
    </dataValidation>
    <dataValidation type="whole" allowBlank="1" showInputMessage="1" showErrorMessage="1" promptTitle="注意" prompt="既にSPT中であった症例については、専門医資格有効期限開始時の歯数を入力して下さい。" sqref="D3:E3" xr:uid="{5B33B831-4A51-4C49-AE59-37F3E8393F00}">
      <formula1>0</formula1>
      <formula2>32</formula2>
    </dataValidation>
    <dataValidation allowBlank="1" showInputMessage="1" showErrorMessage="1" promptTitle="注意" prompt="専門医資格有効期限開始時に、既にSPT中であった症例については、その患者さんの歯周治療を開始したときの診断名を選択して下さい。" sqref="B7" xr:uid="{6E90373A-9EAA-40EC-8133-9B6BB494E62D}"/>
    <dataValidation type="whole" allowBlank="1" showInputMessage="1" showErrorMessage="1" sqref="D35" xr:uid="{3344B832-4BCA-498E-A969-C324B6DBA789}">
      <formula1>0</formula1>
      <formula2>D3</formula2>
    </dataValidation>
    <dataValidation type="whole" allowBlank="1" showInputMessage="1" showErrorMessage="1" sqref="D33" xr:uid="{CEBC1AB0-7D0D-4F83-8915-EFD551EB1586}">
      <formula1>0</formula1>
      <formula2>D3</formula2>
    </dataValidation>
    <dataValidation type="whole" allowBlank="1" showInputMessage="1" showErrorMessage="1" sqref="D31" xr:uid="{9C2E6B21-1B03-49D5-90E1-22596AA85AC8}">
      <formula1>0</formula1>
      <formula2>D3</formula2>
    </dataValidation>
    <dataValidation type="whole" allowBlank="1" showInputMessage="1" showErrorMessage="1" promptTitle="注意" prompt="再SRPは、算定不可です" sqref="D17" xr:uid="{1DFE8F17-58A5-46C9-8E0C-8A2FDB0E1577}">
      <formula1>0</formula1>
      <formula2>D3</formula2>
    </dataValidation>
    <dataValidation type="whole" allowBlank="1" showInputMessage="1" showErrorMessage="1" sqref="D43" xr:uid="{8C75A04D-BC92-4F8F-93BD-176D341E21D8}">
      <formula1>0</formula1>
      <formula2>32</formula2>
    </dataValidation>
    <dataValidation allowBlank="1" showInputMessage="1" showErrorMessage="1" prompt="既にSPT中であった症例については、「最近5カ年の専門医有効期間」開始後の歯数を入力して下さい。" sqref="F16" xr:uid="{0339D009-406A-4FA1-A39D-1CAF7B034EBB}"/>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CE2EDF65-4ED5-4709-A707-89E95D426B75}">
          <x14:formula1>
            <xm:f>Sheet23!$C$21:$C$23</xm:f>
          </x14:formula1>
          <xm:sqref>C11</xm:sqref>
        </x14:dataValidation>
        <x14:dataValidation type="list" allowBlank="1" showInputMessage="1" showErrorMessage="1" xr:uid="{5C89F439-109C-4B90-A269-729F9DFD9534}">
          <x14:formula1>
            <xm:f>Sheet23!$C$18:$C$20</xm:f>
          </x14:formula1>
          <xm:sqref>C9</xm:sqref>
        </x14:dataValidation>
        <x14:dataValidation type="list" allowBlank="1" showInputMessage="1" showErrorMessage="1" xr:uid="{0450ACF0-D2DB-40E6-9974-D6BA78DDB494}">
          <x14:formula1>
            <xm:f>Sheet23!$C$73:$C$76</xm:f>
          </x14:formula1>
          <xm:sqref>C46</xm:sqref>
        </x14:dataValidation>
        <x14:dataValidation type="list" allowBlank="1" showInputMessage="1" showErrorMessage="1" xr:uid="{38C6621B-DA9D-42C5-AB05-A90095475A4F}">
          <x14:formula1>
            <xm:f>Sheet23!$C$70:$C$72</xm:f>
          </x14:formula1>
          <xm:sqref>C44</xm:sqref>
        </x14:dataValidation>
        <x14:dataValidation type="list" allowBlank="1" showInputMessage="1" showErrorMessage="1" promptTitle="注意" prompt="専門医有効期限（5年）の中で実施したものに限る" xr:uid="{6F4AA815-893C-4AD7-A2B7-D59FFDC0E925}">
          <x14:formula1>
            <xm:f>Sheet23!$C$67:$C$69</xm:f>
          </x14:formula1>
          <xm:sqref>C43</xm:sqref>
        </x14:dataValidation>
        <x14:dataValidation type="list" allowBlank="1" showInputMessage="1" showErrorMessage="1" promptTitle="注意" prompt="専門医有効期限（5年）の中で埋入実施したものに限る" xr:uid="{CCA8D665-81FB-475F-BB00-4D616822FA92}">
          <x14:formula1>
            <xm:f>Sheet23!$C$64:$C$66</xm:f>
          </x14:formula1>
          <xm:sqref>C42</xm:sqref>
        </x14:dataValidation>
        <x14:dataValidation type="list" allowBlank="1" showInputMessage="1" showErrorMessage="1" promptTitle="注意" prompt="専門医有効期限（5年）の中で装着したものに限る。" xr:uid="{09BEFBB9-5F19-41D9-B428-41DC6A209B23}">
          <x14:formula1>
            <xm:f>Sheet23!$C$61:$C$63</xm:f>
          </x14:formula1>
          <xm:sqref>C41</xm:sqref>
        </x14:dataValidation>
        <x14:dataValidation type="list" allowBlank="1" showInputMessage="1" showErrorMessage="1" promptTitle="注意" prompt="専門医有効期限（5年）の中で装着実施したものに限る" xr:uid="{25389FAB-B42A-4F30-A01B-59F9315FF66F}">
          <x14:formula1>
            <xm:f>Sheet23!$C$58:$C$60</xm:f>
          </x14:formula1>
          <xm:sqref>C40</xm:sqref>
        </x14:dataValidation>
        <x14:dataValidation type="list" allowBlank="1" showInputMessage="1" showErrorMessage="1" promptTitle="注意" prompt="暗示療法のみの場合は算定不可" xr:uid="{4BC93F9C-74DF-43D4-A01C-60AF402739E2}">
          <x14:formula1>
            <xm:f>Sheet23!$C$55:$C$57</xm:f>
          </x14:formula1>
          <xm:sqref>C37</xm:sqref>
        </x14:dataValidation>
        <x14:dataValidation type="list" allowBlank="1" showInputMessage="1" showErrorMessage="1" promptTitle="注意" prompt="暫間固定が施された歯の本数に単位を付与します。暫間固定が脱離して再び行うことはよくあることですが、2回目以降の暫間固定は対象外とします。" xr:uid="{44B97785-F036-4C09-9AEB-11348A49B22A}">
          <x14:formula1>
            <xm:f>Sheet23!$C$52:$C$54</xm:f>
          </x14:formula1>
          <xm:sqref>C35</xm:sqref>
        </x14:dataValidation>
        <x14:dataValidation type="list" allowBlank="1" showInputMessage="1" showErrorMessage="1" promptTitle="注意" prompt="1歯一回のみ単位付与です。ある1つの歯に複数回咬合調整を行っても1歯一回とし、「咬合調整を処置した歯の本数×単位」が合計になります。" xr:uid="{8AE7E419-795F-40DD-8024-6E3CE9035BFE}">
          <x14:formula1>
            <xm:f>Sheet23!$C$49:$C$51</xm:f>
          </x14:formula1>
          <xm:sqref>C33</xm:sqref>
        </x14:dataValidation>
        <x14:dataValidation type="list" allowBlank="1" showInputMessage="1" showErrorMessage="1" xr:uid="{A4A86746-12A3-4E90-9676-1CD38EA51D8F}">
          <x14:formula1>
            <xm:f>Sheet23!$C$46:$C$48</xm:f>
          </x14:formula1>
          <xm:sqref>C31</xm:sqref>
        </x14:dataValidation>
        <x14:dataValidation type="list" allowBlank="1" showInputMessage="1" showErrorMessage="1" xr:uid="{95511034-5E1C-48A8-AE18-E3FF2D42531E}">
          <x14:formula1>
            <xm:f>Sheet23!$C$36:$C$38</xm:f>
          </x14:formula1>
          <xm:sqref>C19</xm:sqref>
        </x14:dataValidation>
        <x14:dataValidation type="list" allowBlank="1" showInputMessage="1" showErrorMessage="1" promptTitle="注意" prompt="再スケーリングは算定不可です" xr:uid="{57E742C5-43D8-401E-AADE-1611843BCE02}">
          <x14:formula1>
            <xm:f>Sheet23!$C$28:$C$34</xm:f>
          </x14:formula1>
          <xm:sqref>C15</xm:sqref>
        </x14:dataValidation>
        <x14:dataValidation type="list" allowBlank="1" showInputMessage="1" showErrorMessage="1" promptTitle="他科との連携" prompt="医科や介護施設など特別な配慮を必要とした場合や、歯科では難抜歯、顎関節症、歯科麻酔などの連携を想定しています。高度で専門的な歯周治療を行う上で不可欠だった連携を行った場合に算定して下さい。" xr:uid="{3FDE9F13-F6A7-4E43-A9D2-AE3F89D945CC}">
          <x14:formula1>
            <xm:f>Sheet23!$C$24:$C$27</xm:f>
          </x14:formula1>
          <xm:sqref>C13</xm:sqref>
        </x14:dataValidation>
        <x14:dataValidation type="list" allowBlank="1" showInputMessage="1" showErrorMessage="1" promptTitle="注意" prompt="「最近5カ年の専門医有効期間」の開始時に既にSPT中であった症例については、その患者さんの歯周治療を最もはじめに開始したときの診断名を選択して下さい。例：8年メンテしている患者さんでは8年前の診断を選択して下さい。" xr:uid="{AF90D40D-846B-4CD2-A4D2-C90EB2314914}">
          <x14:formula1>
            <xm:f>Sheet23!$C$2:$C$14</xm:f>
          </x14:formula1>
          <xm:sqref>C7</xm:sqref>
        </x14:dataValidation>
        <x14:dataValidation type="list" allowBlank="1" showInputMessage="1" showErrorMessage="1" xr:uid="{C2950588-136D-46FD-A888-05FA99C0CD39}">
          <x14:formula1>
            <xm:f>Sheet23!$C$3:$C$17</xm:f>
          </x14:formula1>
          <xm:sqref>D7:E8</xm:sqref>
        </x14:dataValidation>
        <x14:dataValidation type="list" allowBlank="1" showInputMessage="1" showErrorMessage="1" xr:uid="{06ABC492-4E85-4843-BBBF-FD7E5B50B797}">
          <x14:formula1>
            <xm:f>Sheet23!$C$25:$C$33</xm:f>
          </x14:formula1>
          <xm:sqref>E52</xm:sqref>
        </x14:dataValidation>
        <x14:dataValidation type="list" allowBlank="1" showInputMessage="1" showErrorMessage="1" xr:uid="{56DF507C-56BE-4C14-92C8-D1A68C54A6CB}">
          <x14:formula1>
            <xm:f>Sheet23!$C$22:$C$23</xm:f>
          </x14:formula1>
          <xm:sqref>D45:E49</xm:sqref>
        </x14:dataValidation>
        <x14:dataValidation type="list" allowBlank="1" showInputMessage="1" showErrorMessage="1" xr:uid="{CCFC1265-84DB-4B46-8332-A75275E35341}">
          <x14:formula1>
            <xm:f>Sheet23!$C$19:$C$20</xm:f>
          </x14:formula1>
          <xm:sqref>D9:E10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56AE5-8378-4DFB-9757-7D990C836313}">
  <sheetPr codeName="Sheet4"/>
  <dimension ref="A1:P82"/>
  <sheetViews>
    <sheetView workbookViewId="0">
      <pane xSplit="1" ySplit="6" topLeftCell="B7" activePane="bottomRight" state="frozen"/>
      <selection pane="topRight" activeCell="B1" sqref="B1"/>
      <selection pane="bottomLeft" activeCell="A7" sqref="A7"/>
      <selection pane="bottomRight" activeCell="C22" sqref="C22:C29"/>
    </sheetView>
  </sheetViews>
  <sheetFormatPr defaultRowHeight="18.75" x14ac:dyDescent="0.4"/>
  <cols>
    <col min="1" max="1" width="15.75" customWidth="1"/>
    <col min="2" max="2" width="21.25" customWidth="1"/>
    <col min="3" max="3" width="21.75" customWidth="1"/>
    <col min="4" max="4" width="12.5" customWidth="1"/>
    <col min="5" max="5" width="4" customWidth="1"/>
    <col min="6" max="6" width="5.375" customWidth="1"/>
    <col min="7" max="7" width="3.375" customWidth="1"/>
    <col min="8" max="8" width="21.375" customWidth="1"/>
    <col min="9" max="9" width="1.875" customWidth="1"/>
    <col min="10" max="10" width="13.875" customWidth="1"/>
    <col min="11" max="11" width="24" customWidth="1"/>
    <col min="12" max="12" width="6.375" customWidth="1"/>
    <col min="13" max="13" width="8.875" customWidth="1"/>
  </cols>
  <sheetData>
    <row r="1" spans="1:16" ht="19.5" thickBot="1" x14ac:dyDescent="0.45">
      <c r="A1">
        <f>K3</f>
        <v>0</v>
      </c>
    </row>
    <row r="2" spans="1:16" ht="36.75" customHeight="1" thickTop="1" thickBot="1" x14ac:dyDescent="0.45">
      <c r="A2" s="139" t="s">
        <v>66</v>
      </c>
      <c r="B2" s="139" t="s">
        <v>68</v>
      </c>
      <c r="C2" s="133" t="s">
        <v>132</v>
      </c>
      <c r="D2" s="141" t="s">
        <v>130</v>
      </c>
      <c r="E2" s="142"/>
      <c r="F2" s="142"/>
      <c r="G2" s="143"/>
      <c r="H2" s="135" t="s">
        <v>71</v>
      </c>
      <c r="I2" s="137"/>
      <c r="J2" s="139" t="s">
        <v>67</v>
      </c>
      <c r="K2" s="36" t="s">
        <v>69</v>
      </c>
    </row>
    <row r="3" spans="1:16" ht="51.75" customHeight="1" thickTop="1" thickBot="1" x14ac:dyDescent="0.45">
      <c r="A3" s="140"/>
      <c r="B3" s="140"/>
      <c r="C3" s="134"/>
      <c r="D3" s="146"/>
      <c r="E3" s="147"/>
      <c r="F3" s="144" t="s">
        <v>63</v>
      </c>
      <c r="G3" s="145"/>
      <c r="H3" s="136"/>
      <c r="I3" s="138"/>
      <c r="J3" s="140"/>
      <c r="K3" s="10">
        <f>SUM(F7:F46)</f>
        <v>0</v>
      </c>
    </row>
    <row r="4" spans="1:16" ht="19.5" thickTop="1" x14ac:dyDescent="0.4"/>
    <row r="5" spans="1:16" ht="19.5" thickBot="1" x14ac:dyDescent="0.45">
      <c r="B5" t="s">
        <v>85</v>
      </c>
    </row>
    <row r="6" spans="1:16" ht="21" thickTop="1" thickBot="1" x14ac:dyDescent="0.45">
      <c r="B6" t="s">
        <v>87</v>
      </c>
      <c r="C6" s="38" t="s">
        <v>5</v>
      </c>
      <c r="D6" s="15" t="s">
        <v>7</v>
      </c>
      <c r="E6" s="5"/>
      <c r="F6" s="16" t="s">
        <v>13</v>
      </c>
      <c r="G6" s="41"/>
      <c r="J6" s="42"/>
      <c r="K6" s="43"/>
      <c r="L6" s="43"/>
      <c r="M6" s="44"/>
    </row>
    <row r="7" spans="1:16" ht="16.5" customHeight="1" thickTop="1" thickBot="1" x14ac:dyDescent="0.45">
      <c r="B7" t="s">
        <v>0</v>
      </c>
      <c r="C7" s="39" t="s">
        <v>82</v>
      </c>
      <c r="D7" s="8"/>
      <c r="E7" s="8"/>
      <c r="F7" s="13">
        <f>IFERROR(VLOOKUP(C7, Sheet23!$C$3:$D$14, 2, FALSE), 0)</f>
        <v>0</v>
      </c>
      <c r="G7" s="41"/>
      <c r="J7" t="s">
        <v>85</v>
      </c>
      <c r="K7" s="45"/>
      <c r="L7" s="45"/>
      <c r="M7" s="46"/>
      <c r="N7" s="20"/>
      <c r="O7" s="9"/>
      <c r="P7" s="9"/>
    </row>
    <row r="8" spans="1:16" ht="16.5" customHeight="1" thickTop="1" thickBot="1" x14ac:dyDescent="0.45">
      <c r="C8" s="1"/>
      <c r="D8" s="8"/>
      <c r="E8" s="8"/>
      <c r="G8" s="41"/>
      <c r="J8" t="s">
        <v>86</v>
      </c>
      <c r="K8" t="s">
        <v>86</v>
      </c>
      <c r="M8" s="22"/>
      <c r="N8" s="20"/>
      <c r="O8" s="9"/>
      <c r="P8" s="9"/>
    </row>
    <row r="9" spans="1:16" ht="16.5" customHeight="1" thickTop="1" thickBot="1" x14ac:dyDescent="0.45">
      <c r="B9" t="s">
        <v>1</v>
      </c>
      <c r="C9" s="40" t="s">
        <v>82</v>
      </c>
      <c r="D9" s="2"/>
      <c r="E9" s="2"/>
      <c r="F9" s="13">
        <f>IFERROR(VLOOKUP(C9, Sheet23!$C$18:$D$20, 2, FALSE), 0)</f>
        <v>0</v>
      </c>
      <c r="G9" s="41"/>
      <c r="J9" s="23" t="s">
        <v>53</v>
      </c>
      <c r="K9" s="48" t="s">
        <v>88</v>
      </c>
      <c r="L9" s="24" t="s">
        <v>62</v>
      </c>
      <c r="M9" s="25"/>
      <c r="N9" s="20"/>
      <c r="O9" s="9"/>
      <c r="P9" s="9"/>
    </row>
    <row r="10" spans="1:16" ht="16.5" customHeight="1" thickTop="1" thickBot="1" x14ac:dyDescent="0.45">
      <c r="D10" s="2"/>
      <c r="E10" s="2"/>
      <c r="G10" s="41"/>
      <c r="J10" s="49" t="s">
        <v>89</v>
      </c>
      <c r="K10" t="s">
        <v>81</v>
      </c>
      <c r="L10" s="26"/>
      <c r="M10" s="27">
        <v>10</v>
      </c>
      <c r="N10" s="20"/>
      <c r="O10" s="9"/>
      <c r="P10" s="9"/>
    </row>
    <row r="11" spans="1:16" ht="16.5" customHeight="1" thickTop="1" thickBot="1" x14ac:dyDescent="0.45">
      <c r="B11" t="s">
        <v>2</v>
      </c>
      <c r="C11" s="40" t="s">
        <v>82</v>
      </c>
      <c r="D11" s="37"/>
      <c r="E11" s="11" t="s">
        <v>64</v>
      </c>
      <c r="F11" s="13">
        <f>G11*D11</f>
        <v>0</v>
      </c>
      <c r="G11" s="41">
        <f>IFERROR(VLOOKUP(C11, Sheet23!$C$22:$D$23, 2, FALSE), 0)</f>
        <v>0</v>
      </c>
      <c r="J11" s="49" t="s">
        <v>90</v>
      </c>
      <c r="K11" t="s">
        <v>43</v>
      </c>
      <c r="L11" s="26"/>
      <c r="M11" s="27">
        <v>10</v>
      </c>
      <c r="N11" s="20"/>
      <c r="O11" s="9"/>
      <c r="P11" s="9"/>
    </row>
    <row r="12" spans="1:16" ht="16.5" customHeight="1" thickTop="1" thickBot="1" x14ac:dyDescent="0.45">
      <c r="D12" s="2"/>
      <c r="E12" s="2"/>
      <c r="G12" s="41"/>
      <c r="J12" s="49" t="s">
        <v>91</v>
      </c>
      <c r="K12" t="s">
        <v>44</v>
      </c>
      <c r="L12" s="26"/>
      <c r="M12" s="27">
        <v>20</v>
      </c>
      <c r="N12" s="20"/>
      <c r="O12" s="9"/>
      <c r="P12" s="9"/>
    </row>
    <row r="13" spans="1:16" ht="16.5" customHeight="1" thickTop="1" thickBot="1" x14ac:dyDescent="0.45">
      <c r="B13" t="s">
        <v>127</v>
      </c>
      <c r="C13" s="40" t="s">
        <v>82</v>
      </c>
      <c r="D13" s="2"/>
      <c r="E13" s="2"/>
      <c r="F13" s="13">
        <f>IFERROR(VLOOKUP(C13, Sheet23!$C$24:$D$27, 2, FALSE), 0)</f>
        <v>0</v>
      </c>
      <c r="G13" s="41"/>
      <c r="H13" s="35" t="s">
        <v>70</v>
      </c>
      <c r="J13" s="49" t="s">
        <v>92</v>
      </c>
      <c r="K13" t="s">
        <v>45</v>
      </c>
      <c r="L13" s="26"/>
      <c r="M13" s="27">
        <v>30</v>
      </c>
      <c r="N13" s="20"/>
      <c r="O13" s="9"/>
      <c r="P13" s="9"/>
    </row>
    <row r="14" spans="1:16" ht="16.5" customHeight="1" thickTop="1" thickBot="1" x14ac:dyDescent="0.45">
      <c r="D14" s="2"/>
      <c r="E14" s="2"/>
      <c r="G14" s="41"/>
      <c r="J14" s="49" t="s">
        <v>93</v>
      </c>
      <c r="K14" s="28" t="s">
        <v>46</v>
      </c>
      <c r="L14" s="26"/>
      <c r="M14" s="27">
        <v>5</v>
      </c>
      <c r="N14" s="20"/>
      <c r="O14" s="9"/>
      <c r="P14" s="9"/>
    </row>
    <row r="15" spans="1:16" ht="16.5" customHeight="1" thickTop="1" thickBot="1" x14ac:dyDescent="0.45">
      <c r="B15" t="s">
        <v>4</v>
      </c>
      <c r="C15" s="40" t="s">
        <v>82</v>
      </c>
      <c r="D15" s="2"/>
      <c r="E15" s="2"/>
      <c r="F15" s="13">
        <f>IFERROR(VLOOKUP(C15, Sheet23!$C$28:$D$34, 2, FALSE), 0)</f>
        <v>0</v>
      </c>
      <c r="G15" s="41"/>
      <c r="H15" s="35" t="s">
        <v>70</v>
      </c>
      <c r="J15" s="23"/>
      <c r="K15" s="9" t="s">
        <v>61</v>
      </c>
      <c r="L15" s="29">
        <f>L10*M10+L11*M11+L12*M12+L13*M13+L14*M14</f>
        <v>0</v>
      </c>
      <c r="M15" s="30"/>
      <c r="N15" s="20"/>
      <c r="O15" s="9"/>
      <c r="P15" s="9"/>
    </row>
    <row r="16" spans="1:16" ht="16.5" customHeight="1" thickTop="1" thickBot="1" x14ac:dyDescent="0.45">
      <c r="D16" s="2"/>
      <c r="E16" s="2"/>
      <c r="G16" s="41"/>
      <c r="J16" s="23"/>
      <c r="K16" s="9"/>
      <c r="L16" s="9"/>
      <c r="M16" s="30"/>
      <c r="N16" s="20"/>
      <c r="O16" s="9"/>
      <c r="P16" s="9"/>
    </row>
    <row r="17" spans="1:16" ht="16.5" customHeight="1" thickBot="1" x14ac:dyDescent="0.45">
      <c r="B17" t="s">
        <v>6</v>
      </c>
      <c r="D17" s="12"/>
      <c r="E17" s="11" t="s">
        <v>63</v>
      </c>
      <c r="F17" s="13">
        <f>3*D17</f>
        <v>0</v>
      </c>
      <c r="G17" s="41"/>
      <c r="J17" s="23" t="s">
        <v>54</v>
      </c>
      <c r="K17" t="s">
        <v>81</v>
      </c>
      <c r="L17" s="26"/>
      <c r="M17" s="27">
        <v>10</v>
      </c>
      <c r="N17" s="20"/>
      <c r="O17" s="9"/>
      <c r="P17" s="9"/>
    </row>
    <row r="18" spans="1:16" ht="16.5" customHeight="1" thickBot="1" x14ac:dyDescent="0.45">
      <c r="D18" s="2"/>
      <c r="E18" s="2"/>
      <c r="G18" s="41"/>
      <c r="J18" s="23"/>
      <c r="K18" t="s">
        <v>43</v>
      </c>
      <c r="L18" s="26"/>
      <c r="M18" s="27">
        <v>10</v>
      </c>
      <c r="N18" s="20"/>
      <c r="O18" s="9"/>
      <c r="P18" s="9"/>
    </row>
    <row r="19" spans="1:16" ht="16.5" customHeight="1" thickTop="1" thickBot="1" x14ac:dyDescent="0.45">
      <c r="A19" s="47"/>
      <c r="B19" t="s">
        <v>80</v>
      </c>
      <c r="C19" s="40" t="s">
        <v>82</v>
      </c>
      <c r="D19" s="37"/>
      <c r="E19" s="11" t="s">
        <v>65</v>
      </c>
      <c r="F19" s="13">
        <f>G19*D19</f>
        <v>0</v>
      </c>
      <c r="G19" s="41">
        <f>IFERROR(VLOOKUP(C19, Sheet23!$C$37:$D$38, 2, FALSE), 0)</f>
        <v>0</v>
      </c>
      <c r="J19" s="23"/>
      <c r="K19" t="s">
        <v>44</v>
      </c>
      <c r="L19" s="26"/>
      <c r="M19" s="27">
        <v>20</v>
      </c>
      <c r="N19" s="20"/>
      <c r="O19" s="9"/>
      <c r="P19" s="9"/>
    </row>
    <row r="20" spans="1:16" ht="16.5" customHeight="1" thickTop="1" thickBot="1" x14ac:dyDescent="0.45">
      <c r="D20" s="2"/>
      <c r="E20" s="2"/>
      <c r="G20" s="41"/>
      <c r="J20" s="23"/>
      <c r="K20" t="s">
        <v>45</v>
      </c>
      <c r="L20" s="26"/>
      <c r="M20" s="27">
        <v>30</v>
      </c>
      <c r="N20" s="20"/>
      <c r="O20" s="9"/>
      <c r="P20" s="9"/>
    </row>
    <row r="21" spans="1:16" ht="16.5" customHeight="1" thickBot="1" x14ac:dyDescent="0.45">
      <c r="B21" t="s">
        <v>8</v>
      </c>
      <c r="C21" s="6" t="s">
        <v>84</v>
      </c>
      <c r="D21" s="12"/>
      <c r="E21" s="11" t="s">
        <v>64</v>
      </c>
      <c r="G21" s="41"/>
      <c r="J21" s="23"/>
      <c r="K21" s="28" t="s">
        <v>46</v>
      </c>
      <c r="L21" s="26"/>
      <c r="M21" s="27">
        <v>5</v>
      </c>
      <c r="N21" s="20"/>
      <c r="O21" s="9"/>
      <c r="P21" s="9"/>
    </row>
    <row r="22" spans="1:16" ht="16.5" customHeight="1" x14ac:dyDescent="0.4">
      <c r="B22" s="6" t="s">
        <v>72</v>
      </c>
      <c r="C22" s="148" t="s">
        <v>134</v>
      </c>
      <c r="D22" s="2"/>
      <c r="E22" s="2"/>
      <c r="F22" s="14">
        <f>L15</f>
        <v>0</v>
      </c>
      <c r="G22" s="41"/>
      <c r="J22" s="23"/>
      <c r="K22" s="9" t="s">
        <v>61</v>
      </c>
      <c r="L22" s="29">
        <f>L17*M17+L18*M18+L19*M19+L20*M20+L21*M21</f>
        <v>0</v>
      </c>
      <c r="M22" s="30"/>
      <c r="N22" s="20"/>
      <c r="O22" s="9"/>
      <c r="P22" s="9"/>
    </row>
    <row r="23" spans="1:16" ht="16.5" customHeight="1" x14ac:dyDescent="0.4">
      <c r="B23" s="6" t="s">
        <v>73</v>
      </c>
      <c r="C23" s="149"/>
      <c r="D23" s="2"/>
      <c r="E23" s="2"/>
      <c r="F23" s="14">
        <f>L22</f>
        <v>0</v>
      </c>
      <c r="G23" s="41"/>
      <c r="J23" s="23"/>
      <c r="K23" s="9"/>
      <c r="L23" s="9"/>
      <c r="M23" s="30"/>
      <c r="N23" s="20"/>
      <c r="O23" s="9"/>
      <c r="P23" s="9"/>
    </row>
    <row r="24" spans="1:16" ht="16.5" customHeight="1" thickBot="1" x14ac:dyDescent="0.45">
      <c r="B24" s="6" t="s">
        <v>74</v>
      </c>
      <c r="C24" s="149"/>
      <c r="D24" s="2"/>
      <c r="E24" s="2"/>
      <c r="F24" s="14">
        <f>L30</f>
        <v>0</v>
      </c>
      <c r="G24" s="41"/>
      <c r="J24" s="23"/>
      <c r="M24" s="25"/>
      <c r="N24" s="20"/>
      <c r="O24" s="9"/>
      <c r="P24" s="9"/>
    </row>
    <row r="25" spans="1:16" ht="16.5" customHeight="1" thickBot="1" x14ac:dyDescent="0.45">
      <c r="B25" s="6" t="s">
        <v>75</v>
      </c>
      <c r="C25" s="149"/>
      <c r="D25" s="2"/>
      <c r="E25" s="2"/>
      <c r="F25" s="14">
        <f>L40</f>
        <v>0</v>
      </c>
      <c r="G25" s="41"/>
      <c r="J25" s="23" t="s">
        <v>55</v>
      </c>
      <c r="K25" t="s">
        <v>81</v>
      </c>
      <c r="L25" s="26"/>
      <c r="M25" s="27">
        <v>10</v>
      </c>
      <c r="N25" s="20"/>
      <c r="O25" s="9"/>
      <c r="P25" s="9"/>
    </row>
    <row r="26" spans="1:16" ht="16.5" customHeight="1" thickBot="1" x14ac:dyDescent="0.45">
      <c r="B26" s="6" t="s">
        <v>76</v>
      </c>
      <c r="C26" s="149"/>
      <c r="D26" s="2"/>
      <c r="E26" s="2"/>
      <c r="F26" s="14">
        <f>L48</f>
        <v>0</v>
      </c>
      <c r="G26" s="41"/>
      <c r="J26" s="23"/>
      <c r="K26" t="s">
        <v>43</v>
      </c>
      <c r="L26" s="26"/>
      <c r="M26" s="27">
        <v>10</v>
      </c>
      <c r="N26" s="20"/>
      <c r="O26" s="9"/>
      <c r="P26" s="9"/>
    </row>
    <row r="27" spans="1:16" ht="16.5" customHeight="1" thickBot="1" x14ac:dyDescent="0.45">
      <c r="B27" s="6" t="s">
        <v>77</v>
      </c>
      <c r="C27" s="149"/>
      <c r="D27" s="2"/>
      <c r="E27" s="2"/>
      <c r="F27" s="14">
        <f>L56</f>
        <v>0</v>
      </c>
      <c r="G27" s="41"/>
      <c r="J27" s="23"/>
      <c r="K27" t="s">
        <v>44</v>
      </c>
      <c r="L27" s="26"/>
      <c r="M27" s="27">
        <v>20</v>
      </c>
      <c r="N27" s="20"/>
      <c r="O27" s="9"/>
      <c r="P27" s="9"/>
    </row>
    <row r="28" spans="1:16" ht="16.5" customHeight="1" thickBot="1" x14ac:dyDescent="0.45">
      <c r="B28" s="6" t="s">
        <v>78</v>
      </c>
      <c r="C28" s="149"/>
      <c r="D28" s="2"/>
      <c r="E28" s="2"/>
      <c r="F28" s="14">
        <f>L64</f>
        <v>0</v>
      </c>
      <c r="G28" s="41"/>
      <c r="J28" s="23"/>
      <c r="K28" t="s">
        <v>45</v>
      </c>
      <c r="L28" s="26"/>
      <c r="M28" s="27">
        <v>30</v>
      </c>
      <c r="N28" s="20"/>
      <c r="O28" s="9"/>
      <c r="P28" s="9"/>
    </row>
    <row r="29" spans="1:16" ht="16.5" customHeight="1" thickBot="1" x14ac:dyDescent="0.45">
      <c r="B29" s="6" t="s">
        <v>79</v>
      </c>
      <c r="C29" s="150"/>
      <c r="D29" s="2"/>
      <c r="E29" s="2"/>
      <c r="F29" s="14">
        <f>L72</f>
        <v>0</v>
      </c>
      <c r="G29" s="41"/>
      <c r="J29" s="23"/>
      <c r="K29" s="28" t="s">
        <v>46</v>
      </c>
      <c r="L29" s="26"/>
      <c r="M29" s="27">
        <v>5</v>
      </c>
      <c r="N29" s="20"/>
      <c r="O29" s="9"/>
      <c r="P29" s="9"/>
    </row>
    <row r="30" spans="1:16" ht="16.5" customHeight="1" thickBot="1" x14ac:dyDescent="0.45">
      <c r="D30" s="2"/>
      <c r="E30" s="2"/>
      <c r="F30" s="6"/>
      <c r="G30" s="41"/>
      <c r="J30" s="23"/>
      <c r="K30" s="9" t="s">
        <v>61</v>
      </c>
      <c r="L30" s="29">
        <f>L25*M25+L26*M26+L27*M27+L28*M28+L29*M29</f>
        <v>0</v>
      </c>
      <c r="M30" s="30"/>
      <c r="N30" s="20"/>
      <c r="O30" s="9"/>
      <c r="P30" s="9"/>
    </row>
    <row r="31" spans="1:16" ht="63.75" customHeight="1" thickTop="1" thickBot="1" x14ac:dyDescent="0.45">
      <c r="B31" s="4" t="s">
        <v>109</v>
      </c>
      <c r="C31" s="40" t="s">
        <v>82</v>
      </c>
      <c r="D31" s="37"/>
      <c r="E31" s="11" t="s">
        <v>63</v>
      </c>
      <c r="F31" s="13">
        <f>5*D31</f>
        <v>0</v>
      </c>
      <c r="G31" s="41"/>
      <c r="J31" s="23"/>
      <c r="K31" s="9"/>
      <c r="L31" s="9"/>
      <c r="M31" s="30"/>
      <c r="N31" s="20"/>
      <c r="O31" s="9"/>
      <c r="P31" s="9"/>
    </row>
    <row r="32" spans="1:16" ht="16.5" customHeight="1" thickTop="1" thickBot="1" x14ac:dyDescent="0.45">
      <c r="D32" s="2"/>
      <c r="E32" s="2"/>
      <c r="G32" s="41"/>
      <c r="J32" s="23"/>
      <c r="K32" s="9"/>
      <c r="L32" s="9"/>
      <c r="M32" s="30"/>
      <c r="N32" s="20"/>
      <c r="O32" s="9"/>
      <c r="P32" s="18"/>
    </row>
    <row r="33" spans="2:16" ht="20.25" customHeight="1" thickTop="1" thickBot="1" x14ac:dyDescent="0.45">
      <c r="B33" t="s">
        <v>9</v>
      </c>
      <c r="C33" s="40" t="s">
        <v>82</v>
      </c>
      <c r="D33" s="37"/>
      <c r="E33" s="11" t="s">
        <v>63</v>
      </c>
      <c r="F33" s="13">
        <f>1*D33</f>
        <v>0</v>
      </c>
      <c r="G33" s="41"/>
      <c r="J33" s="23"/>
      <c r="M33" s="25"/>
      <c r="N33" s="20"/>
      <c r="O33" s="17"/>
    </row>
    <row r="34" spans="2:16" ht="16.5" customHeight="1" thickTop="1" thickBot="1" x14ac:dyDescent="0.45">
      <c r="D34" s="2"/>
      <c r="E34" s="2"/>
      <c r="G34" s="41"/>
      <c r="J34" s="23" t="s">
        <v>56</v>
      </c>
      <c r="K34" t="s">
        <v>81</v>
      </c>
      <c r="L34" s="26"/>
      <c r="M34" s="27">
        <v>10</v>
      </c>
      <c r="N34" s="20"/>
      <c r="O34" s="17"/>
    </row>
    <row r="35" spans="2:16" ht="16.5" customHeight="1" thickTop="1" thickBot="1" x14ac:dyDescent="0.45">
      <c r="B35" t="s">
        <v>10</v>
      </c>
      <c r="C35" s="40" t="s">
        <v>82</v>
      </c>
      <c r="D35" s="37"/>
      <c r="E35" s="11" t="s">
        <v>63</v>
      </c>
      <c r="F35" s="13">
        <f>1*D35</f>
        <v>0</v>
      </c>
      <c r="G35" s="41"/>
      <c r="J35" s="23"/>
      <c r="K35" t="s">
        <v>43</v>
      </c>
      <c r="L35" s="26"/>
      <c r="M35" s="27">
        <v>10</v>
      </c>
      <c r="N35" s="20"/>
      <c r="O35" s="17"/>
    </row>
    <row r="36" spans="2:16" ht="16.5" customHeight="1" thickTop="1" thickBot="1" x14ac:dyDescent="0.45">
      <c r="D36" s="2"/>
      <c r="E36" s="2"/>
      <c r="G36" s="41"/>
      <c r="J36" s="23"/>
      <c r="K36" t="s">
        <v>44</v>
      </c>
      <c r="L36" s="26"/>
      <c r="M36" s="27">
        <v>20</v>
      </c>
      <c r="N36" s="20"/>
      <c r="O36" s="17"/>
    </row>
    <row r="37" spans="2:16" ht="16.5" customHeight="1" thickTop="1" thickBot="1" x14ac:dyDescent="0.45">
      <c r="B37" t="s">
        <v>11</v>
      </c>
      <c r="C37" s="40" t="s">
        <v>82</v>
      </c>
      <c r="D37" s="2"/>
      <c r="E37" s="2"/>
      <c r="F37" s="13">
        <f>IFERROR(VLOOKUP(C37, Sheet23!$C$56:$D$57, 2, FALSE), 0)</f>
        <v>0</v>
      </c>
      <c r="G37" s="41"/>
      <c r="J37" s="23"/>
      <c r="K37" t="s">
        <v>45</v>
      </c>
      <c r="L37" s="26"/>
      <c r="M37" s="27">
        <v>30</v>
      </c>
      <c r="N37" s="20"/>
      <c r="O37" s="9"/>
      <c r="P37" s="19"/>
    </row>
    <row r="38" spans="2:16" ht="16.5" customHeight="1" thickTop="1" thickBot="1" x14ac:dyDescent="0.45">
      <c r="D38" s="2"/>
      <c r="E38" s="2"/>
      <c r="G38" s="41"/>
      <c r="J38" s="23"/>
      <c r="K38" s="28" t="s">
        <v>46</v>
      </c>
      <c r="L38" s="26"/>
      <c r="M38" s="27">
        <v>5</v>
      </c>
      <c r="N38" s="20"/>
      <c r="O38" s="9"/>
      <c r="P38" s="9"/>
    </row>
    <row r="39" spans="2:16" ht="16.5" customHeight="1" thickBot="1" x14ac:dyDescent="0.45">
      <c r="B39" t="s">
        <v>12</v>
      </c>
      <c r="D39" s="2"/>
      <c r="E39" s="2"/>
      <c r="G39" s="41"/>
      <c r="J39" s="23"/>
      <c r="K39" s="28"/>
      <c r="L39" s="24"/>
      <c r="M39" s="27"/>
      <c r="N39" s="20"/>
      <c r="O39" s="9"/>
      <c r="P39" s="9"/>
    </row>
    <row r="40" spans="2:16" ht="16.5" customHeight="1" thickTop="1" thickBot="1" x14ac:dyDescent="0.45">
      <c r="B40" s="6" t="s">
        <v>14</v>
      </c>
      <c r="C40" s="40" t="s">
        <v>82</v>
      </c>
      <c r="D40" s="37"/>
      <c r="E40" s="11" t="s">
        <v>65</v>
      </c>
      <c r="F40" s="13">
        <f>G40*D40</f>
        <v>0</v>
      </c>
      <c r="G40" s="41">
        <f>IFERROR(VLOOKUP(C40, Sheet23!$C$59:$D$60, 2, FALSE), 0)</f>
        <v>0</v>
      </c>
      <c r="J40" s="23"/>
      <c r="K40" s="9" t="s">
        <v>61</v>
      </c>
      <c r="L40" s="29">
        <f>L34*M34+L35*M35+L36*M36+L37*M37+L38*M38</f>
        <v>0</v>
      </c>
      <c r="M40" s="30"/>
      <c r="N40" s="20"/>
      <c r="O40" s="9"/>
      <c r="P40" s="9"/>
    </row>
    <row r="41" spans="2:16" ht="16.5" customHeight="1" thickTop="1" thickBot="1" x14ac:dyDescent="0.45">
      <c r="B41" s="6" t="s">
        <v>15</v>
      </c>
      <c r="C41" s="40" t="s">
        <v>82</v>
      </c>
      <c r="D41" s="37"/>
      <c r="E41" s="11" t="s">
        <v>65</v>
      </c>
      <c r="F41" s="13">
        <f t="shared" ref="F41:F43" si="0">G41*D41</f>
        <v>0</v>
      </c>
      <c r="G41" s="41">
        <f>IFERROR(VLOOKUP(C41, Sheet23!$C$62:$D$63, 2, FALSE), 0)</f>
        <v>0</v>
      </c>
      <c r="J41" s="23"/>
      <c r="K41" s="9"/>
      <c r="L41" s="9"/>
      <c r="M41" s="30"/>
      <c r="N41" s="20"/>
      <c r="O41" s="9"/>
      <c r="P41" s="9"/>
    </row>
    <row r="42" spans="2:16" ht="16.5" customHeight="1" thickTop="1" thickBot="1" x14ac:dyDescent="0.45">
      <c r="B42" s="6" t="s">
        <v>16</v>
      </c>
      <c r="C42" s="40" t="s">
        <v>82</v>
      </c>
      <c r="D42" s="37"/>
      <c r="E42" s="11" t="s">
        <v>63</v>
      </c>
      <c r="F42" s="13">
        <f t="shared" si="0"/>
        <v>0</v>
      </c>
      <c r="G42" s="41">
        <f>IFERROR(VLOOKUP(C42, Sheet23!$C$65:$D$66, 2, FALSE), 0)</f>
        <v>0</v>
      </c>
      <c r="J42" s="23"/>
      <c r="M42" s="25"/>
      <c r="N42" s="20"/>
      <c r="O42" s="9"/>
      <c r="P42" s="9"/>
    </row>
    <row r="43" spans="2:16" ht="16.5" customHeight="1" thickTop="1" thickBot="1" x14ac:dyDescent="0.45">
      <c r="B43" s="6" t="s">
        <v>17</v>
      </c>
      <c r="C43" s="40" t="s">
        <v>82</v>
      </c>
      <c r="D43" s="37"/>
      <c r="E43" s="11" t="s">
        <v>63</v>
      </c>
      <c r="F43" s="13">
        <f t="shared" si="0"/>
        <v>0</v>
      </c>
      <c r="G43" s="41">
        <f>IFERROR(VLOOKUP(C43, Sheet23!$C$68:$D$69, 2, FALSE), 0)</f>
        <v>0</v>
      </c>
      <c r="J43" s="23" t="s">
        <v>57</v>
      </c>
      <c r="K43" t="s">
        <v>81</v>
      </c>
      <c r="L43" s="26"/>
      <c r="M43" s="27">
        <v>10</v>
      </c>
      <c r="N43" s="20"/>
      <c r="O43" s="9"/>
      <c r="P43" s="9"/>
    </row>
    <row r="44" spans="2:16" ht="16.5" customHeight="1" thickTop="1" thickBot="1" x14ac:dyDescent="0.45">
      <c r="B44" s="6" t="s">
        <v>18</v>
      </c>
      <c r="C44" s="40" t="s">
        <v>82</v>
      </c>
      <c r="D44" s="2"/>
      <c r="E44" s="2"/>
      <c r="F44" s="13">
        <f>IFERROR(VLOOKUP(C44, Sheet23!$C$71:$D$72, 2, FALSE), 0)</f>
        <v>0</v>
      </c>
      <c r="G44" s="41"/>
      <c r="J44" s="23"/>
      <c r="K44" t="s">
        <v>43</v>
      </c>
      <c r="L44" s="26"/>
      <c r="M44" s="27">
        <v>10</v>
      </c>
      <c r="N44" s="20"/>
      <c r="O44" s="9"/>
      <c r="P44" s="9"/>
    </row>
    <row r="45" spans="2:16" ht="16.5" customHeight="1" thickTop="1" thickBot="1" x14ac:dyDescent="0.45">
      <c r="D45" s="2"/>
      <c r="E45" s="2"/>
      <c r="G45" s="41"/>
      <c r="J45" s="23"/>
      <c r="K45" t="s">
        <v>44</v>
      </c>
      <c r="L45" s="26"/>
      <c r="M45" s="27">
        <v>20</v>
      </c>
      <c r="N45" s="20"/>
      <c r="O45" s="9"/>
      <c r="P45" s="9"/>
    </row>
    <row r="46" spans="2:16" ht="16.5" customHeight="1" thickTop="1" thickBot="1" x14ac:dyDescent="0.45">
      <c r="B46" t="s">
        <v>19</v>
      </c>
      <c r="C46" s="40" t="s">
        <v>82</v>
      </c>
      <c r="D46" s="2"/>
      <c r="E46" s="2"/>
      <c r="F46" s="13">
        <f>IFERROR(VLOOKUP(C46, Sheet23!$C$74:$D$76, 2, FALSE), 0)</f>
        <v>0</v>
      </c>
      <c r="G46" s="41"/>
      <c r="J46" s="23"/>
      <c r="K46" t="s">
        <v>45</v>
      </c>
      <c r="L46" s="26"/>
      <c r="M46" s="27">
        <v>30</v>
      </c>
      <c r="N46" s="20"/>
      <c r="O46" s="9"/>
      <c r="P46" s="9"/>
    </row>
    <row r="47" spans="2:16" ht="16.5" customHeight="1" thickTop="1" thickBot="1" x14ac:dyDescent="0.45">
      <c r="D47" s="2"/>
      <c r="E47" s="2"/>
      <c r="G47" s="41"/>
      <c r="J47" s="23"/>
      <c r="K47" s="28" t="s">
        <v>46</v>
      </c>
      <c r="L47" s="26"/>
      <c r="M47" s="27">
        <v>5</v>
      </c>
      <c r="N47" s="20"/>
      <c r="O47" s="9"/>
      <c r="P47" s="9"/>
    </row>
    <row r="48" spans="2:16" ht="16.5" customHeight="1" x14ac:dyDescent="0.4">
      <c r="D48" s="2"/>
      <c r="E48" s="2"/>
      <c r="J48" s="23"/>
      <c r="K48" s="9" t="s">
        <v>61</v>
      </c>
      <c r="L48" s="29">
        <f>L43*M43+L44*M44+L45*M45+L46*M46+L47*M47</f>
        <v>0</v>
      </c>
      <c r="M48" s="30"/>
      <c r="N48" s="20"/>
      <c r="O48" s="9"/>
      <c r="P48" s="9"/>
    </row>
    <row r="49" spans="2:16" ht="16.5" customHeight="1" x14ac:dyDescent="0.4">
      <c r="D49" s="2"/>
      <c r="E49" s="2"/>
      <c r="J49" s="23"/>
      <c r="K49" s="9"/>
      <c r="L49" s="9"/>
      <c r="M49" s="30"/>
      <c r="N49" s="20"/>
      <c r="O49" s="9"/>
      <c r="P49" s="9"/>
    </row>
    <row r="50" spans="2:16" ht="16.5" customHeight="1" thickBot="1" x14ac:dyDescent="0.45">
      <c r="D50" s="2"/>
      <c r="E50" s="2"/>
      <c r="J50" s="23"/>
      <c r="M50" s="25"/>
      <c r="N50" s="20"/>
      <c r="O50" s="9"/>
      <c r="P50" s="9"/>
    </row>
    <row r="51" spans="2:16" ht="16.5" customHeight="1" thickBot="1" x14ac:dyDescent="0.45">
      <c r="B51" s="124" t="s">
        <v>83</v>
      </c>
      <c r="C51" s="125"/>
      <c r="D51" s="126"/>
      <c r="E51" s="2"/>
      <c r="J51" s="23" t="s">
        <v>58</v>
      </c>
      <c r="K51" t="s">
        <v>81</v>
      </c>
      <c r="L51" s="26"/>
      <c r="M51" s="27">
        <v>10</v>
      </c>
      <c r="N51" s="20"/>
      <c r="O51" s="9"/>
      <c r="P51" s="9"/>
    </row>
    <row r="52" spans="2:16" ht="16.5" customHeight="1" thickBot="1" x14ac:dyDescent="0.45">
      <c r="B52" s="127"/>
      <c r="C52" s="128"/>
      <c r="D52" s="129"/>
      <c r="E52" s="2"/>
      <c r="J52" s="23"/>
      <c r="K52" t="s">
        <v>43</v>
      </c>
      <c r="L52" s="26"/>
      <c r="M52" s="27">
        <v>10</v>
      </c>
      <c r="N52" s="20"/>
      <c r="O52" s="9"/>
      <c r="P52" s="9"/>
    </row>
    <row r="53" spans="2:16" ht="16.5" customHeight="1" thickBot="1" x14ac:dyDescent="0.45">
      <c r="B53" s="127"/>
      <c r="C53" s="128"/>
      <c r="D53" s="129"/>
      <c r="J53" s="23"/>
      <c r="K53" t="s">
        <v>44</v>
      </c>
      <c r="L53" s="26"/>
      <c r="M53" s="27">
        <v>20</v>
      </c>
      <c r="N53" s="20"/>
      <c r="O53" s="9"/>
      <c r="P53" s="9"/>
    </row>
    <row r="54" spans="2:16" ht="16.5" customHeight="1" thickBot="1" x14ac:dyDescent="0.45">
      <c r="B54" s="127"/>
      <c r="C54" s="128"/>
      <c r="D54" s="129"/>
      <c r="J54" s="23"/>
      <c r="K54" t="s">
        <v>45</v>
      </c>
      <c r="L54" s="26"/>
      <c r="M54" s="27">
        <v>30</v>
      </c>
      <c r="N54" s="20"/>
      <c r="O54" s="9"/>
      <c r="P54" s="9"/>
    </row>
    <row r="55" spans="2:16" ht="16.5" customHeight="1" thickBot="1" x14ac:dyDescent="0.45">
      <c r="B55" s="127"/>
      <c r="C55" s="128"/>
      <c r="D55" s="129"/>
      <c r="J55" s="23"/>
      <c r="K55" s="28" t="s">
        <v>46</v>
      </c>
      <c r="L55" s="26"/>
      <c r="M55" s="27">
        <v>5</v>
      </c>
    </row>
    <row r="56" spans="2:16" ht="16.5" customHeight="1" x14ac:dyDescent="0.4">
      <c r="B56" s="127"/>
      <c r="C56" s="128"/>
      <c r="D56" s="129"/>
      <c r="J56" s="23"/>
      <c r="K56" s="9" t="s">
        <v>61</v>
      </c>
      <c r="L56" s="29">
        <f>L51*M51+L52*M52+L53*M53+L54*M54+L55*M55</f>
        <v>0</v>
      </c>
      <c r="M56" s="30"/>
    </row>
    <row r="57" spans="2:16" ht="16.5" customHeight="1" x14ac:dyDescent="0.4">
      <c r="B57" s="127"/>
      <c r="C57" s="128"/>
      <c r="D57" s="129"/>
      <c r="J57" s="23"/>
      <c r="M57" s="22"/>
    </row>
    <row r="58" spans="2:16" ht="16.5" customHeight="1" thickBot="1" x14ac:dyDescent="0.45">
      <c r="B58" s="127"/>
      <c r="C58" s="128"/>
      <c r="D58" s="129"/>
      <c r="J58" s="21"/>
      <c r="M58" s="25"/>
    </row>
    <row r="59" spans="2:16" ht="16.5" customHeight="1" thickBot="1" x14ac:dyDescent="0.45">
      <c r="B59" s="130"/>
      <c r="C59" s="131"/>
      <c r="D59" s="132"/>
      <c r="J59" s="23" t="s">
        <v>59</v>
      </c>
      <c r="K59" t="s">
        <v>81</v>
      </c>
      <c r="L59" s="26"/>
      <c r="M59" s="27">
        <v>10</v>
      </c>
    </row>
    <row r="60" spans="2:16" ht="16.5" customHeight="1" thickBot="1" x14ac:dyDescent="0.45">
      <c r="J60" s="23"/>
      <c r="K60" t="s">
        <v>43</v>
      </c>
      <c r="L60" s="26"/>
      <c r="M60" s="27">
        <v>10</v>
      </c>
    </row>
    <row r="61" spans="2:16" ht="16.5" customHeight="1" thickBot="1" x14ac:dyDescent="0.45">
      <c r="J61" s="23"/>
      <c r="K61" t="s">
        <v>44</v>
      </c>
      <c r="L61" s="26"/>
      <c r="M61" s="27">
        <v>20</v>
      </c>
    </row>
    <row r="62" spans="2:16" ht="16.5" customHeight="1" thickBot="1" x14ac:dyDescent="0.45">
      <c r="J62" s="23"/>
      <c r="K62" t="s">
        <v>45</v>
      </c>
      <c r="L62" s="26"/>
      <c r="M62" s="27">
        <v>30</v>
      </c>
    </row>
    <row r="63" spans="2:16" ht="16.5" customHeight="1" thickBot="1" x14ac:dyDescent="0.45">
      <c r="J63" s="23"/>
      <c r="K63" s="28" t="s">
        <v>46</v>
      </c>
      <c r="L63" s="26"/>
      <c r="M63" s="27">
        <v>5</v>
      </c>
    </row>
    <row r="64" spans="2:16" ht="16.5" customHeight="1" x14ac:dyDescent="0.4">
      <c r="J64" s="23"/>
      <c r="K64" s="9" t="s">
        <v>61</v>
      </c>
      <c r="L64" s="29">
        <f>L59*M59+L60*M60+L61*M61+L62*M62+L63*M63</f>
        <v>0</v>
      </c>
      <c r="M64" s="30"/>
    </row>
    <row r="65" spans="10:13" ht="16.5" customHeight="1" x14ac:dyDescent="0.4">
      <c r="J65" s="23"/>
      <c r="M65" s="22"/>
    </row>
    <row r="66" spans="10:13" ht="16.5" customHeight="1" thickBot="1" x14ac:dyDescent="0.45">
      <c r="J66" s="21"/>
      <c r="M66" s="25"/>
    </row>
    <row r="67" spans="10:13" ht="16.5" customHeight="1" thickBot="1" x14ac:dyDescent="0.45">
      <c r="J67" s="23" t="s">
        <v>60</v>
      </c>
      <c r="K67" t="s">
        <v>81</v>
      </c>
      <c r="L67" s="26"/>
      <c r="M67" s="27">
        <v>10</v>
      </c>
    </row>
    <row r="68" spans="10:13" ht="16.5" customHeight="1" thickBot="1" x14ac:dyDescent="0.45">
      <c r="J68" s="23"/>
      <c r="K68" t="s">
        <v>43</v>
      </c>
      <c r="L68" s="26"/>
      <c r="M68" s="27">
        <v>10</v>
      </c>
    </row>
    <row r="69" spans="10:13" ht="16.5" customHeight="1" thickBot="1" x14ac:dyDescent="0.45">
      <c r="J69" s="23"/>
      <c r="K69" t="s">
        <v>44</v>
      </c>
      <c r="L69" s="26"/>
      <c r="M69" s="27">
        <v>20</v>
      </c>
    </row>
    <row r="70" spans="10:13" ht="16.5" customHeight="1" thickBot="1" x14ac:dyDescent="0.45">
      <c r="J70" s="23"/>
      <c r="K70" t="s">
        <v>45</v>
      </c>
      <c r="L70" s="26"/>
      <c r="M70" s="27">
        <v>30</v>
      </c>
    </row>
    <row r="71" spans="10:13" ht="16.5" customHeight="1" thickBot="1" x14ac:dyDescent="0.45">
      <c r="J71" s="23"/>
      <c r="K71" s="28" t="s">
        <v>46</v>
      </c>
      <c r="L71" s="26"/>
      <c r="M71" s="27">
        <v>5</v>
      </c>
    </row>
    <row r="72" spans="10:13" ht="16.5" customHeight="1" thickBot="1" x14ac:dyDescent="0.45">
      <c r="J72" s="23"/>
      <c r="K72" s="32" t="s">
        <v>61</v>
      </c>
      <c r="L72" s="33">
        <f>L67*M67+L68*M68+L69*M69+L70*M70+L71*M71</f>
        <v>0</v>
      </c>
      <c r="M72" s="34"/>
    </row>
    <row r="73" spans="10:13" ht="16.5" customHeight="1" thickTop="1" thickBot="1" x14ac:dyDescent="0.45">
      <c r="J73" s="31"/>
    </row>
    <row r="74" spans="10:13" ht="16.5" customHeight="1" thickTop="1" x14ac:dyDescent="0.4"/>
    <row r="75" spans="10:13" ht="16.5" customHeight="1" x14ac:dyDescent="0.4"/>
    <row r="76" spans="10:13" ht="16.5" customHeight="1" x14ac:dyDescent="0.4"/>
    <row r="77" spans="10:13" ht="16.5" customHeight="1" x14ac:dyDescent="0.4"/>
    <row r="78" spans="10:13" ht="16.5" customHeight="1" x14ac:dyDescent="0.4"/>
    <row r="79" spans="10:13" ht="16.5" customHeight="1" x14ac:dyDescent="0.4"/>
    <row r="80" spans="10:13" ht="16.5" customHeight="1" x14ac:dyDescent="0.4"/>
    <row r="81" ht="16.5" customHeight="1" x14ac:dyDescent="0.4"/>
    <row r="82" ht="16.5" customHeight="1" x14ac:dyDescent="0.4"/>
  </sheetData>
  <mergeCells count="11">
    <mergeCell ref="J2:J3"/>
    <mergeCell ref="D3:E3"/>
    <mergeCell ref="F3:G3"/>
    <mergeCell ref="C22:C29"/>
    <mergeCell ref="B51:D59"/>
    <mergeCell ref="I2:I3"/>
    <mergeCell ref="A2:A3"/>
    <mergeCell ref="B2:B3"/>
    <mergeCell ref="C2:C3"/>
    <mergeCell ref="D2:G2"/>
    <mergeCell ref="H2:H3"/>
  </mergeCells>
  <phoneticPr fontId="1"/>
  <conditionalFormatting sqref="B17">
    <cfRule type="expression" dxfId="2" priority="9">
      <formula>D17&gt;D3</formula>
    </cfRule>
  </conditionalFormatting>
  <dataValidations count="18">
    <dataValidation allowBlank="1" showInputMessage="1" showErrorMessage="1" promptTitle="注意" prompt="歯冠形態修正も咬合調整に含みます。" sqref="B33" xr:uid="{40AF25E4-A68F-4FE1-82B9-C1E453C8BD56}"/>
    <dataValidation allowBlank="1" showInputMessage="1" showErrorMessage="1" promptTitle="注意" prompt="1つの歯に、例えば①と②を併用した場合、高い方の単位（この例では②）で算定して下さい。ただし⑤根面処理は①や③に「加算」して算定が可です。" sqref="K9" xr:uid="{E1322E40-2439-453F-8DF7-02C5533F60B7}"/>
    <dataValidation allowBlank="1" showInputMessage="1" showErrorMessage="1" prompt="SPT期間中に、歯周外科処置を行った場合は外科フェーズへ、義歯再製作のばあいは口腔機能回復治療のフェーズに戻ると考えます。行った処置は、それぞれ算定して下さい。" sqref="B46" xr:uid="{2BBBB2DE-695F-4BCE-8A2A-3129AA1E6B0E}"/>
    <dataValidation allowBlank="1" showInputMessage="1" showErrorMessage="1" prompt="併用療法（例：EMD＋Bio-Oss）、自家骨移植、骨補填材料の応用も歯周組織再生療法1件とします。" sqref="K12:L12 K19:L19 K36:L36 K45:L45 K53:L53 K61:L61 K69:L69" xr:uid="{B52AD1D8-FA70-461B-BD04-A9C50E910832}"/>
    <dataValidation allowBlank="1" showInputMessage="1" showErrorMessage="1" prompt="組織付着療法とは、「歯周ポケット掻爬術」「新付着術」「フラップ手術」のこと" sqref="K10 K17 K25 K34 K43 K51 K59 K67" xr:uid="{39C86F50-264E-44B8-9C44-6A34A2679C19}"/>
    <dataValidation allowBlank="1" showInputMessage="1" showErrorMessage="1" promptTitle="例：24-27の歯周外科" prompt="24　フラップ手術_x000a_25　EMD_x000a_26　EMD＋Bio-Oss_x000a_27　フラップ手術＋根面レーザー_x000a_算定→組織付着×2、再生療法×2、レーザー応用×1" sqref="J9" xr:uid="{C0857C92-8B64-409D-874F-1D6A6990A26B}"/>
    <dataValidation allowBlank="1" showInputMessage="1" showErrorMessage="1" prompt="根面処理、肉芽組織除去、骨切除や整形を想定している。レーザーによる殺菌は、本学会ガイドラインに収載されていないので現時点では算定不可。レーザーによる歯肉切除は切除療法で算定。" sqref="K47:L47 K55:L55 K63:L63 K71:L71" xr:uid="{4ED24A85-E936-4A04-B2A3-21C80A038177}"/>
    <dataValidation allowBlank="1" showInputMessage="1" showErrorMessage="1" promptTitle="注意" prompt="根面処理、肉芽組織除去、骨切除や整形を想定している。レーザーによる殺菌は、本学会ガイドラインに収載されていないので現時点では算定不可。レーザーによる歯肉切除は切除療法で算定。" sqref="K14:L14 K21:L21 K29:L29 K38:L38" xr:uid="{913082A1-40DC-42EC-84D8-E01ED860BB87}"/>
    <dataValidation allowBlank="1" showInputMessage="1" showErrorMessage="1" promptTitle="組織付着療法とは" prompt="組織付着療法とは、「歯周ポケット掻爬術」「新付着術」「フラップ手術」のこと" sqref="L10 L17 L25 L34 L43 L51 L59 L67" xr:uid="{2C83BED5-4F9F-4E56-AD45-A4EBC5F174AD}"/>
    <dataValidation allowBlank="1" showInputMessage="1" showErrorMessage="1" promptTitle="注意" prompt="左の黄色カラム「あり」を選択しないと単位加算されません。_x000a_検査の例：抗体検査、骨密度検査、自院で行ったHbA1ｃ測定、血液検査、GCFペリオトロン、SNPs検査等、申請症例の歯周治療に不可欠であった検査_x000a_" sqref="D11" xr:uid="{AAD2EA1A-99D6-440B-897E-1637663D90F8}"/>
    <dataValidation type="whole" allowBlank="1" showInputMessage="1" showErrorMessage="1" promptTitle="注意" prompt="インプラント埋入後のメインテナンス、周囲粘膜炎、周囲炎への対応に対しては、現時点では単位を付与していません。" sqref="D42" xr:uid="{11C4B04A-881B-4824-BCFA-83C8AAC486C9}">
      <formula1>0</formula1>
      <formula2>32</formula2>
    </dataValidation>
    <dataValidation type="whole" allowBlank="1" showInputMessage="1" showErrorMessage="1" promptTitle="注意" prompt="既にSPT中であった症例については、「最近5カ年の専門医有効期間」開始後の歯数を入力して下さい。" sqref="D3:E3" xr:uid="{36A63DE9-7DE1-46E4-ACF1-CC92C4DB82F2}">
      <formula1>0</formula1>
      <formula2>32</formula2>
    </dataValidation>
    <dataValidation allowBlank="1" showInputMessage="1" showErrorMessage="1" promptTitle="注意" prompt="専門医資格有効期限開始時に、既にSPT中であった症例については、その患者さんの歯周治療を開始したときの診断名を選択して下さい。" sqref="B7" xr:uid="{C082854D-4656-409F-83E4-64773FC7E415}"/>
    <dataValidation type="whole" allowBlank="1" showInputMessage="1" showErrorMessage="1" sqref="D35" xr:uid="{A4D0457E-87E4-4DE3-B309-0971BA211A11}">
      <formula1>0</formula1>
      <formula2>D3</formula2>
    </dataValidation>
    <dataValidation type="whole" allowBlank="1" showInputMessage="1" showErrorMessage="1" sqref="D33" xr:uid="{73B93210-78B5-48FD-9622-CAD614BF217B}">
      <formula1>0</formula1>
      <formula2>D3</formula2>
    </dataValidation>
    <dataValidation type="whole" allowBlank="1" showInputMessage="1" showErrorMessage="1" sqref="D31" xr:uid="{B29EDE7D-1D29-43A1-B6A9-48F50DF46483}">
      <formula1>0</formula1>
      <formula2>D3</formula2>
    </dataValidation>
    <dataValidation type="whole" allowBlank="1" showInputMessage="1" showErrorMessage="1" promptTitle="注意" prompt="再SRPは、算定不可です" sqref="D17" xr:uid="{72D9C1DA-4A9A-4FC2-A502-2AD53B0776D3}">
      <formula1>0</formula1>
      <formula2>D3</formula2>
    </dataValidation>
    <dataValidation type="whole" allowBlank="1" showInputMessage="1" showErrorMessage="1" sqref="D43" xr:uid="{8A9C90BE-CE68-4AD0-831E-7CBFAB5FE539}">
      <formula1>0</formula1>
      <formula2>32</formula2>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AD30D032-D6CD-481C-84E9-1094110CB5C9}">
          <x14:formula1>
            <xm:f>Sheet23!$C$21:$C$23</xm:f>
          </x14:formula1>
          <xm:sqref>C11</xm:sqref>
        </x14:dataValidation>
        <x14:dataValidation type="list" allowBlank="1" showInputMessage="1" showErrorMessage="1" xr:uid="{943FF075-FA53-4055-ACDA-F6C9E2621B00}">
          <x14:formula1>
            <xm:f>Sheet23!$C$18:$C$20</xm:f>
          </x14:formula1>
          <xm:sqref>C9</xm:sqref>
        </x14:dataValidation>
        <x14:dataValidation type="list" allowBlank="1" showInputMessage="1" showErrorMessage="1" xr:uid="{5BE9929E-E0D0-408C-BFC2-7294DFD2B037}">
          <x14:formula1>
            <xm:f>Sheet23!$C$73:$C$76</xm:f>
          </x14:formula1>
          <xm:sqref>C46</xm:sqref>
        </x14:dataValidation>
        <x14:dataValidation type="list" allowBlank="1" showInputMessage="1" showErrorMessage="1" xr:uid="{A561474B-4F3A-4F7C-857B-B9BF2EB34A48}">
          <x14:formula1>
            <xm:f>Sheet23!$C$70:$C$72</xm:f>
          </x14:formula1>
          <xm:sqref>C44</xm:sqref>
        </x14:dataValidation>
        <x14:dataValidation type="list" allowBlank="1" showInputMessage="1" showErrorMessage="1" promptTitle="注意" prompt="専門医有効期限（5年）の中で実施したものに限る" xr:uid="{B9D6A2CD-459A-42D0-AE45-DB6CB9391A85}">
          <x14:formula1>
            <xm:f>Sheet23!$C$67:$C$69</xm:f>
          </x14:formula1>
          <xm:sqref>C43</xm:sqref>
        </x14:dataValidation>
        <x14:dataValidation type="list" allowBlank="1" showInputMessage="1" showErrorMessage="1" promptTitle="注意" prompt="専門医有効期限（5年）の中で埋入実施したものに限る" xr:uid="{FDBBB22E-E11A-4044-AA2F-6DC774225FAC}">
          <x14:formula1>
            <xm:f>Sheet23!$C$64:$C$66</xm:f>
          </x14:formula1>
          <xm:sqref>C42</xm:sqref>
        </x14:dataValidation>
        <x14:dataValidation type="list" allowBlank="1" showInputMessage="1" showErrorMessage="1" promptTitle="注意" prompt="専門医有効期限（5年）の中で装着したものに限る。" xr:uid="{95D26866-7664-45EB-8876-BBA7FB186A0F}">
          <x14:formula1>
            <xm:f>Sheet23!$C$61:$C$63</xm:f>
          </x14:formula1>
          <xm:sqref>C41</xm:sqref>
        </x14:dataValidation>
        <x14:dataValidation type="list" allowBlank="1" showInputMessage="1" showErrorMessage="1" promptTitle="注意" prompt="専門医有効期限（5年）の中で装着実施したものに限る" xr:uid="{78C51C23-E7CE-41C0-841A-4E90F629C43E}">
          <x14:formula1>
            <xm:f>Sheet23!$C$58:$C$60</xm:f>
          </x14:formula1>
          <xm:sqref>C40</xm:sqref>
        </x14:dataValidation>
        <x14:dataValidation type="list" allowBlank="1" showInputMessage="1" showErrorMessage="1" promptTitle="注意" prompt="暗示療法のみの場合は算定不可" xr:uid="{3899F0B0-4D54-4C73-B0A8-48D0A29EE5EC}">
          <x14:formula1>
            <xm:f>Sheet23!$C$55:$C$57</xm:f>
          </x14:formula1>
          <xm:sqref>C37</xm:sqref>
        </x14:dataValidation>
        <x14:dataValidation type="list" allowBlank="1" showInputMessage="1" showErrorMessage="1" promptTitle="注意" prompt="暫間固定が施された歯の本数に単位を付与します。暫間固定が脱離して再び行うことはよくあることですが、2回目以降の暫間固定は対象外とします。" xr:uid="{323C8112-80C6-4BFE-9E0D-0C48FC9DA883}">
          <x14:formula1>
            <xm:f>Sheet23!$C$52:$C$54</xm:f>
          </x14:formula1>
          <xm:sqref>C35</xm:sqref>
        </x14:dataValidation>
        <x14:dataValidation type="list" allowBlank="1" showInputMessage="1" showErrorMessage="1" promptTitle="注意" prompt="1歯一回のみ単位付与です。ある1つの歯に複数回咬合調整を行っても1歯一回とし、「咬合調整を処置した歯の本数×単位」が合計になります。" xr:uid="{EE3C63AA-81C8-4EDD-B2B3-078AF415F264}">
          <x14:formula1>
            <xm:f>Sheet23!$C$49:$C$51</xm:f>
          </x14:formula1>
          <xm:sqref>C33</xm:sqref>
        </x14:dataValidation>
        <x14:dataValidation type="list" allowBlank="1" showInputMessage="1" showErrorMessage="1" xr:uid="{E455B3F8-3954-4A9E-86A2-53D93A6D6102}">
          <x14:formula1>
            <xm:f>Sheet23!$C$46:$C$48</xm:f>
          </x14:formula1>
          <xm:sqref>C31</xm:sqref>
        </x14:dataValidation>
        <x14:dataValidation type="list" allowBlank="1" showInputMessage="1" showErrorMessage="1" xr:uid="{FCC1740E-2AB8-4E18-A340-3D8FE4ABF6B3}">
          <x14:formula1>
            <xm:f>Sheet23!$C$36:$C$38</xm:f>
          </x14:formula1>
          <xm:sqref>C19</xm:sqref>
        </x14:dataValidation>
        <x14:dataValidation type="list" allowBlank="1" showInputMessage="1" showErrorMessage="1" promptTitle="注意" prompt="再スケーリングは算定不可です" xr:uid="{B4BF6713-B1A6-4C82-A98F-0C39FDA55D71}">
          <x14:formula1>
            <xm:f>Sheet23!$C$28:$C$34</xm:f>
          </x14:formula1>
          <xm:sqref>C15</xm:sqref>
        </x14:dataValidation>
        <x14:dataValidation type="list" allowBlank="1" showInputMessage="1" showErrorMessage="1" promptTitle="他科との連携" prompt="医科や介護施設など特別な配慮を必要とした場合や、歯科では難抜歯、顎関節症、歯科麻酔などの連携を想定しています。高度で専門的な歯周治療を行う上で不可欠だった連携を行った場合に算定して下さい。" xr:uid="{8D73387B-6552-46DC-9237-9738B0F656D4}">
          <x14:formula1>
            <xm:f>Sheet23!$C$24:$C$27</xm:f>
          </x14:formula1>
          <xm:sqref>C13</xm:sqref>
        </x14:dataValidation>
        <x14:dataValidation type="list" allowBlank="1" showInputMessage="1" showErrorMessage="1" promptTitle="注意" prompt="「最近5カ年の専門医有効期間」の開始時に既にSPT中であった症例については、その患者さんの歯周治療を最もはじめに開始したときの診断名を選択して下さい。例：8年メンテしている患者さんでは8年前の診断を選択して下さい。" xr:uid="{52CECEBE-B5B2-4869-AA2A-D7650CD21496}">
          <x14:formula1>
            <xm:f>Sheet23!$C$2:$C$14</xm:f>
          </x14:formula1>
          <xm:sqref>C7</xm:sqref>
        </x14:dataValidation>
        <x14:dataValidation type="list" allowBlank="1" showInputMessage="1" showErrorMessage="1" xr:uid="{F606AA05-5D2E-49DA-A8E2-18C41555C796}">
          <x14:formula1>
            <xm:f>Sheet23!$C$3:$C$17</xm:f>
          </x14:formula1>
          <xm:sqref>D7:E8</xm:sqref>
        </x14:dataValidation>
        <x14:dataValidation type="list" allowBlank="1" showInputMessage="1" showErrorMessage="1" xr:uid="{B9CA640E-C2DD-4AC9-8601-E3E43E256249}">
          <x14:formula1>
            <xm:f>Sheet23!$C$25:$C$33</xm:f>
          </x14:formula1>
          <xm:sqref>E52</xm:sqref>
        </x14:dataValidation>
        <x14:dataValidation type="list" allowBlank="1" showInputMessage="1" showErrorMessage="1" xr:uid="{8BA32F2D-0856-4909-A6D4-E38C8A2B75E6}">
          <x14:formula1>
            <xm:f>Sheet23!$C$22:$C$23</xm:f>
          </x14:formula1>
          <xm:sqref>D45:E49</xm:sqref>
        </x14:dataValidation>
        <x14:dataValidation type="list" allowBlank="1" showInputMessage="1" showErrorMessage="1" xr:uid="{CDF78526-CA11-4318-AC1B-D4FEC31C9479}">
          <x14:formula1>
            <xm:f>Sheet23!$C$19:$C$20</xm:f>
          </x14:formula1>
          <xm:sqref>D9:E10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4075DCE771364483A845EABB364160" ma:contentTypeVersion="18" ma:contentTypeDescription="新しいドキュメントを作成します。" ma:contentTypeScope="" ma:versionID="1ab2c09862a73cb026fad3678f8c4181">
  <xsd:schema xmlns:xsd="http://www.w3.org/2001/XMLSchema" xmlns:xs="http://www.w3.org/2001/XMLSchema" xmlns:p="http://schemas.microsoft.com/office/2006/metadata/properties" xmlns:ns2="243a22c4-0715-4563-8016-6da1f84ab103" xmlns:ns3="24f53fc4-3cd8-433b-aeb0-e48e9dfe8a24" targetNamespace="http://schemas.microsoft.com/office/2006/metadata/properties" ma:root="true" ma:fieldsID="64710bcdac71cc3bc314db709738f1a7" ns2:_="" ns3:_="">
    <xsd:import namespace="243a22c4-0715-4563-8016-6da1f84ab103"/>
    <xsd:import namespace="24f53fc4-3cd8-433b-aeb0-e48e9dfe8a2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3a22c4-0715-4563-8016-6da1f84ab10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892fb841-3ae9-4f4b-832b-2f860ab102cc}" ma:internalName="TaxCatchAll" ma:showField="CatchAllData" ma:web="243a22c4-0715-4563-8016-6da1f84ab10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4f53fc4-3cd8-433b-aeb0-e48e9dfe8a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6ffdc8-ae14-44c2-b9ef-6c040fcf99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43a22c4-0715-4563-8016-6da1f84ab103" xsi:nil="true"/>
    <lcf76f155ced4ddcb4097134ff3c332f xmlns="24f53fc4-3cd8-433b-aeb0-e48e9dfe8a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EC0D88-49D1-4211-A38E-D7A17C947F17}"/>
</file>

<file path=customXml/itemProps2.xml><?xml version="1.0" encoding="utf-8"?>
<ds:datastoreItem xmlns:ds="http://schemas.openxmlformats.org/officeDocument/2006/customXml" ds:itemID="{297C63E0-92D4-4655-83B4-24F0D22A4029}"/>
</file>

<file path=customXml/itemProps3.xml><?xml version="1.0" encoding="utf-8"?>
<ds:datastoreItem xmlns:ds="http://schemas.openxmlformats.org/officeDocument/2006/customXml" ds:itemID="{17732BEF-2601-4E86-B828-F3AB90447E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臨床実績概要</vt:lpstr>
      <vt:lpstr>患者1</vt:lpstr>
      <vt:lpstr>患者2</vt:lpstr>
      <vt:lpstr>患者3</vt:lpstr>
      <vt:lpstr>患者4</vt:lpstr>
      <vt:lpstr>患者5</vt:lpstr>
      <vt:lpstr>患者6</vt:lpstr>
      <vt:lpstr>患者7</vt:lpstr>
      <vt:lpstr>患者8</vt:lpstr>
      <vt:lpstr>患者9</vt:lpstr>
      <vt:lpstr>患者10</vt:lpstr>
      <vt:lpstr>Sheet23</vt:lpstr>
      <vt:lpstr>患者10!Print_Area</vt:lpstr>
      <vt:lpstr>臨床実績概要!Print_Area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マツオ ヤマモト</dc:creator>
  <cp:lastModifiedBy>マツオ ヤマモト</cp:lastModifiedBy>
  <cp:lastPrinted>2024-09-24T10:58:30Z</cp:lastPrinted>
  <dcterms:created xsi:type="dcterms:W3CDTF">2024-06-06T04:03:25Z</dcterms:created>
  <dcterms:modified xsi:type="dcterms:W3CDTF">2024-11-26T05:06:16Z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0x0101009B4075DCE771364483A845EABB364160</vt:lpwstr>
  </property>
</Properties>
</file>